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7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8.xml" ContentType="application/vnd.openxmlformats-officedocument.drawing+xml"/>
  <Override PartName="/xl/embeddings/oleObject10.bin" ContentType="application/vnd.openxmlformats-officedocument.oleObject"/>
  <Override PartName="/xl/drawings/drawing9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drawings/drawing10.xml" ContentType="application/vnd.openxmlformats-officedocument.drawing+xml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drawings/drawing11.xml" ContentType="application/vnd.openxmlformats-officedocument.drawing+xml"/>
  <Override PartName="/xl/embeddings/oleObject19.bin" ContentType="application/vnd.openxmlformats-officedocument.oleObject"/>
  <Override PartName="/xl/drawings/drawing12.xml" ContentType="application/vnd.openxmlformats-officedocument.drawing+xml"/>
  <Override PartName="/xl/embeddings/oleObject2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Information\Publikationer\Statistik\Fordon\2016\Körsträckor\2016_10\"/>
    </mc:Choice>
  </mc:AlternateContent>
  <bookViews>
    <workbookView xWindow="0" yWindow="240" windowWidth="12030" windowHeight="5070" tabRatio="645"/>
  </bookViews>
  <sheets>
    <sheet name="Körsträckor 2015" sheetId="64" r:id="rId1"/>
    <sheet name="Innehåll_Content" sheetId="65" r:id="rId2"/>
    <sheet name="PB Tab 1-2" sheetId="7" r:id="rId3"/>
    <sheet name="PB Tab 3-4" sheetId="57" r:id="rId4"/>
    <sheet name="PB Tab 5" sheetId="9" r:id="rId5"/>
    <sheet name="LB Tab 1" sheetId="16" r:id="rId6"/>
    <sheet name="LB Tab 2-3" sheetId="17" r:id="rId7"/>
    <sheet name="LB Tab 4-5" sheetId="61" r:id="rId8"/>
    <sheet name="BU Tab 1" sheetId="23" r:id="rId9"/>
    <sheet name="BU Tab 2-4" sheetId="24" r:id="rId10"/>
    <sheet name="MC Tab 1-3" sheetId="58" r:id="rId11"/>
    <sheet name="MC Tab 4" sheetId="62" r:id="rId12"/>
    <sheet name="RS Tab 1" sheetId="42" r:id="rId13"/>
  </sheets>
  <definedNames>
    <definedName name="_Toc72296252" localSheetId="2">'PB Tab 1-2'!#REF!</definedName>
    <definedName name="_Toc72296257" localSheetId="3">'PB Tab 3-4'!#REF!</definedName>
    <definedName name="_Toc72296257" localSheetId="4">'PB Tab 5'!#REF!</definedName>
    <definedName name="_Toc72296258" localSheetId="10">'MC Tab 1-3'!#REF!</definedName>
    <definedName name="_Toc72296259" localSheetId="8">'BU Tab 1'!$B$2</definedName>
    <definedName name="_Toc72296260" localSheetId="9">'BU Tab 2-4'!$A$3</definedName>
    <definedName name="_Toc72296263" localSheetId="5">'LB Tab 1'!$B$2</definedName>
    <definedName name="_Toc72296266" localSheetId="6">'LB Tab 2-3'!#REF!</definedName>
    <definedName name="_Toc72296266" localSheetId="7">'LB Tab 4-5'!#REF!</definedName>
    <definedName name="_xlnm.Print_Area" localSheetId="7">'LB Tab 4-5'!$A$1:$D$39</definedName>
  </definedNames>
  <calcPr calcId="152511"/>
</workbook>
</file>

<file path=xl/calcChain.xml><?xml version="1.0" encoding="utf-8"?>
<calcChain xmlns="http://schemas.openxmlformats.org/spreadsheetml/2006/main">
  <c r="F47" i="58" l="1"/>
  <c r="E47" i="58"/>
  <c r="C47" i="58"/>
  <c r="B47" i="58"/>
  <c r="K30" i="58"/>
  <c r="H30" i="58"/>
  <c r="E30" i="58"/>
  <c r="B30" i="58"/>
  <c r="J44" i="57" l="1"/>
  <c r="J45" i="57"/>
  <c r="J46" i="57"/>
  <c r="J47" i="57"/>
  <c r="J48" i="57"/>
  <c r="J49" i="57"/>
  <c r="J50" i="57"/>
  <c r="J43" i="57"/>
  <c r="J10" i="57" l="1"/>
  <c r="J11" i="57"/>
  <c r="J12" i="57"/>
  <c r="J13" i="57"/>
  <c r="J14" i="57"/>
  <c r="J15" i="57"/>
  <c r="J16" i="57"/>
  <c r="J17" i="57"/>
  <c r="J18" i="57"/>
  <c r="J19" i="57"/>
  <c r="J20" i="57"/>
  <c r="J21" i="57"/>
  <c r="J22" i="57"/>
  <c r="J23" i="57"/>
  <c r="J24" i="57"/>
  <c r="J25" i="57"/>
  <c r="J26" i="57"/>
  <c r="J27" i="57"/>
  <c r="J28" i="57"/>
  <c r="J29" i="57"/>
  <c r="J9" i="57"/>
  <c r="I34" i="7"/>
  <c r="I35" i="7"/>
  <c r="I36" i="7"/>
  <c r="F3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9" i="7"/>
  <c r="H9" i="7"/>
  <c r="I7" i="24" l="1"/>
  <c r="I8" i="24"/>
  <c r="I9" i="24"/>
  <c r="I10" i="24"/>
  <c r="I11" i="24"/>
  <c r="I12" i="24"/>
  <c r="I13" i="24"/>
  <c r="I14" i="24"/>
  <c r="I15" i="24"/>
  <c r="I16" i="24"/>
  <c r="I17" i="24"/>
  <c r="C18" i="24"/>
  <c r="F18" i="24"/>
  <c r="F30" i="24"/>
  <c r="F31" i="24"/>
  <c r="F32" i="24"/>
  <c r="F33" i="24"/>
  <c r="F34" i="24"/>
  <c r="F35" i="24"/>
  <c r="F36" i="24"/>
  <c r="F37" i="24"/>
  <c r="C38" i="24"/>
  <c r="D38" i="24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B28" i="23"/>
  <c r="D28" i="23" s="1"/>
  <c r="C28" i="23"/>
  <c r="D7" i="61"/>
  <c r="D8" i="61"/>
  <c r="D9" i="61"/>
  <c r="D10" i="61"/>
  <c r="D11" i="61"/>
  <c r="D12" i="61"/>
  <c r="D13" i="61"/>
  <c r="D14" i="61"/>
  <c r="D15" i="61"/>
  <c r="B16" i="61"/>
  <c r="C16" i="61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B23" i="17"/>
  <c r="C23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B56" i="17"/>
  <c r="C56" i="17"/>
  <c r="J9" i="16"/>
  <c r="K9" i="16"/>
  <c r="L9" i="16"/>
  <c r="J10" i="16"/>
  <c r="K10" i="16"/>
  <c r="L10" i="16"/>
  <c r="J11" i="16"/>
  <c r="K11" i="16"/>
  <c r="L11" i="16"/>
  <c r="J12" i="16"/>
  <c r="K12" i="16"/>
  <c r="L12" i="16"/>
  <c r="J13" i="16"/>
  <c r="K13" i="16"/>
  <c r="L13" i="16"/>
  <c r="J14" i="16"/>
  <c r="K14" i="16"/>
  <c r="L14" i="16"/>
  <c r="J15" i="16"/>
  <c r="K15" i="16"/>
  <c r="L15" i="16"/>
  <c r="J16" i="16"/>
  <c r="K16" i="16"/>
  <c r="L16" i="16"/>
  <c r="J17" i="16"/>
  <c r="K17" i="16"/>
  <c r="L17" i="16"/>
  <c r="J18" i="16"/>
  <c r="K18" i="16"/>
  <c r="L18" i="16"/>
  <c r="J19" i="16"/>
  <c r="K19" i="16"/>
  <c r="L19" i="16"/>
  <c r="J20" i="16"/>
  <c r="K20" i="16"/>
  <c r="L20" i="16"/>
  <c r="J21" i="16"/>
  <c r="K21" i="16"/>
  <c r="L21" i="16"/>
  <c r="J22" i="16"/>
  <c r="K22" i="16"/>
  <c r="L22" i="16"/>
  <c r="J23" i="16"/>
  <c r="K23" i="16"/>
  <c r="L23" i="16"/>
  <c r="J24" i="16"/>
  <c r="K24" i="16"/>
  <c r="L24" i="16"/>
  <c r="J25" i="16"/>
  <c r="K25" i="16"/>
  <c r="L25" i="16"/>
  <c r="J26" i="16"/>
  <c r="K26" i="16"/>
  <c r="L26" i="16"/>
  <c r="J27" i="16"/>
  <c r="K27" i="16"/>
  <c r="L27" i="16"/>
  <c r="J28" i="16"/>
  <c r="K28" i="16"/>
  <c r="L28" i="16"/>
  <c r="B29" i="16"/>
  <c r="C29" i="16"/>
  <c r="D29" i="16"/>
  <c r="F29" i="16"/>
  <c r="G29" i="16"/>
  <c r="H29" i="16"/>
  <c r="H9" i="57"/>
  <c r="I9" i="57"/>
  <c r="H10" i="57"/>
  <c r="I10" i="57"/>
  <c r="H11" i="57"/>
  <c r="I11" i="57"/>
  <c r="H12" i="57"/>
  <c r="I12" i="57"/>
  <c r="H13" i="57"/>
  <c r="I13" i="57"/>
  <c r="H14" i="57"/>
  <c r="I14" i="57"/>
  <c r="H15" i="57"/>
  <c r="I15" i="57"/>
  <c r="H16" i="57"/>
  <c r="I16" i="57"/>
  <c r="H17" i="57"/>
  <c r="I17" i="57"/>
  <c r="H18" i="57"/>
  <c r="I18" i="57"/>
  <c r="H19" i="57"/>
  <c r="I19" i="57"/>
  <c r="H20" i="57"/>
  <c r="I20" i="57"/>
  <c r="H21" i="57"/>
  <c r="I21" i="57"/>
  <c r="H22" i="57"/>
  <c r="I22" i="57"/>
  <c r="H23" i="57"/>
  <c r="I23" i="57"/>
  <c r="H24" i="57"/>
  <c r="I24" i="57"/>
  <c r="H25" i="57"/>
  <c r="I25" i="57"/>
  <c r="H26" i="57"/>
  <c r="I26" i="57"/>
  <c r="H27" i="57"/>
  <c r="I27" i="57"/>
  <c r="H28" i="57"/>
  <c r="I28" i="57"/>
  <c r="H29" i="57"/>
  <c r="I29" i="57"/>
  <c r="B30" i="57"/>
  <c r="C30" i="57"/>
  <c r="E30" i="57"/>
  <c r="F30" i="57"/>
  <c r="H43" i="57"/>
  <c r="I43" i="57"/>
  <c r="H44" i="57"/>
  <c r="I44" i="57"/>
  <c r="H45" i="57"/>
  <c r="I45" i="57"/>
  <c r="H46" i="57"/>
  <c r="I46" i="57"/>
  <c r="H47" i="57"/>
  <c r="I47" i="57"/>
  <c r="H48" i="57"/>
  <c r="I48" i="57"/>
  <c r="H49" i="57"/>
  <c r="I49" i="57"/>
  <c r="H50" i="57"/>
  <c r="I50" i="57"/>
  <c r="B51" i="57"/>
  <c r="C51" i="57"/>
  <c r="E51" i="57"/>
  <c r="F51" i="57"/>
  <c r="I9" i="7"/>
  <c r="H10" i="7"/>
  <c r="I10" i="7"/>
  <c r="H11" i="7"/>
  <c r="I11" i="7"/>
  <c r="H12" i="7"/>
  <c r="I12" i="7"/>
  <c r="H13" i="7"/>
  <c r="I13" i="7"/>
  <c r="H14" i="7"/>
  <c r="I14" i="7"/>
  <c r="H15" i="7"/>
  <c r="I15" i="7"/>
  <c r="H16" i="7"/>
  <c r="I16" i="7"/>
  <c r="H17" i="7"/>
  <c r="I17" i="7"/>
  <c r="H18" i="7"/>
  <c r="I18" i="7"/>
  <c r="H19" i="7"/>
  <c r="I19" i="7"/>
  <c r="H20" i="7"/>
  <c r="I20" i="7"/>
  <c r="H21" i="7"/>
  <c r="I21" i="7"/>
  <c r="I22" i="7"/>
  <c r="B23" i="7"/>
  <c r="C23" i="7"/>
  <c r="E23" i="7"/>
  <c r="F23" i="7"/>
  <c r="I37" i="7"/>
  <c r="I38" i="7"/>
  <c r="C39" i="7"/>
  <c r="I40" i="7"/>
  <c r="I41" i="7"/>
  <c r="J51" i="57" l="1"/>
  <c r="I30" i="57"/>
  <c r="J30" i="57"/>
  <c r="J23" i="7"/>
  <c r="F38" i="24"/>
  <c r="I18" i="24"/>
  <c r="D16" i="61"/>
  <c r="D56" i="17"/>
  <c r="D23" i="17"/>
  <c r="K29" i="16"/>
  <c r="J29" i="16"/>
  <c r="L29" i="16"/>
  <c r="I51" i="57"/>
  <c r="H51" i="57"/>
  <c r="H30" i="57"/>
  <c r="I39" i="7"/>
  <c r="H23" i="7"/>
  <c r="I23" i="7"/>
</calcChain>
</file>

<file path=xl/sharedStrings.xml><?xml version="1.0" encoding="utf-8"?>
<sst xmlns="http://schemas.openxmlformats.org/spreadsheetml/2006/main" count="451" uniqueCount="274">
  <si>
    <t>År</t>
  </si>
  <si>
    <t>Totalt</t>
  </si>
  <si>
    <t>år</t>
  </si>
  <si>
    <t>Kvinnor</t>
  </si>
  <si>
    <t>Män</t>
  </si>
  <si>
    <t>Fysiska personer</t>
  </si>
  <si>
    <t>Juridiska personer</t>
  </si>
  <si>
    <t>El</t>
  </si>
  <si>
    <t>Okänd</t>
  </si>
  <si>
    <t>-</t>
  </si>
  <si>
    <t>Bensin</t>
  </si>
  <si>
    <t>Diesel</t>
  </si>
  <si>
    <t>i kg</t>
  </si>
  <si>
    <t xml:space="preserve">Totalt </t>
  </si>
  <si>
    <t>Tjänstevikt</t>
  </si>
  <si>
    <t xml:space="preserve"> Totalt antal körda mil</t>
  </si>
  <si>
    <t>Antal personbilar</t>
  </si>
  <si>
    <t>Medelkörsträcka i mil</t>
  </si>
  <si>
    <t>Ägare</t>
  </si>
  <si>
    <t xml:space="preserve">     Kvinnor</t>
  </si>
  <si>
    <t xml:space="preserve">     Män</t>
  </si>
  <si>
    <t xml:space="preserve">     därav personliga företag</t>
  </si>
  <si>
    <t>Årsmodell/</t>
  </si>
  <si>
    <t>Antal</t>
  </si>
  <si>
    <t>tillverkningsår</t>
  </si>
  <si>
    <t>Drivmedel</t>
  </si>
  <si>
    <t>i mil</t>
  </si>
  <si>
    <t>Okänt</t>
  </si>
  <si>
    <t>3 501 -</t>
  </si>
  <si>
    <t>Flakbilar</t>
  </si>
  <si>
    <t>Skåpbilar</t>
  </si>
  <si>
    <t>Tankbilar</t>
  </si>
  <si>
    <t xml:space="preserve">      501 –   1 000</t>
  </si>
  <si>
    <t xml:space="preserve">  1 001 –    1 500</t>
  </si>
  <si>
    <t xml:space="preserve">  1 501 –    2 000</t>
  </si>
  <si>
    <t xml:space="preserve">  2 001 –    2 500</t>
  </si>
  <si>
    <t xml:space="preserve">  2 501 –    3 000</t>
  </si>
  <si>
    <t xml:space="preserve">  3 001 –    3 500</t>
  </si>
  <si>
    <t xml:space="preserve">  3 501 –    4 000</t>
  </si>
  <si>
    <t xml:space="preserve">  4 001 –    5 000</t>
  </si>
  <si>
    <t xml:space="preserve">  5 001 –    6 000</t>
  </si>
  <si>
    <t xml:space="preserve">  6 001 –    7 000</t>
  </si>
  <si>
    <t xml:space="preserve">  7 001 –    8 000</t>
  </si>
  <si>
    <t xml:space="preserve">  8 001 –    9 000</t>
  </si>
  <si>
    <t xml:space="preserve">  9 001 –  10 000</t>
  </si>
  <si>
    <t>10 001 – 11 000</t>
  </si>
  <si>
    <t>11 001 – 12 000</t>
  </si>
  <si>
    <t>12 001 – 13 000</t>
  </si>
  <si>
    <t>13 001 – 14 000</t>
  </si>
  <si>
    <t>14 001 – 15 000</t>
  </si>
  <si>
    <t>15 001 – 16 000</t>
  </si>
  <si>
    <t>16 001 – 17 000</t>
  </si>
  <si>
    <t xml:space="preserve">17 001 – </t>
  </si>
  <si>
    <t>Totalvikt i kg</t>
  </si>
  <si>
    <t xml:space="preserve">  1 601 –   2 000</t>
  </si>
  <si>
    <t xml:space="preserve">  2 001 –   2 500</t>
  </si>
  <si>
    <t xml:space="preserve">  2 501 –   3 000</t>
  </si>
  <si>
    <t xml:space="preserve">  3 001 –   3 500</t>
  </si>
  <si>
    <t xml:space="preserve">  3 501 –   6 000</t>
  </si>
  <si>
    <t xml:space="preserve">  6 001 – 10 000</t>
  </si>
  <si>
    <t>10 001 – 12 000</t>
  </si>
  <si>
    <t>12 001 – 16 000</t>
  </si>
  <si>
    <t>16 001 – 20 000</t>
  </si>
  <si>
    <t>20 001 – 22 000</t>
  </si>
  <si>
    <t>22 001 – 24 000</t>
  </si>
  <si>
    <t>24 001 – 26 000</t>
  </si>
  <si>
    <t>26 001 – 28 000</t>
  </si>
  <si>
    <t>28 001 – 30 000</t>
  </si>
  <si>
    <t xml:space="preserve">30 001 – </t>
  </si>
  <si>
    <t xml:space="preserve">Totalvikt i kg </t>
  </si>
  <si>
    <t>Övriga</t>
  </si>
  <si>
    <t xml:space="preserve">1) Lastbilar som varit i trafik någon gång under året. </t>
  </si>
  <si>
    <t>Totalt antal körda mil</t>
  </si>
  <si>
    <t>Antal lastbilar</t>
  </si>
  <si>
    <t xml:space="preserve">         0 –   1 600</t>
  </si>
  <si>
    <t>Maximilastvikt i kg</t>
  </si>
  <si>
    <t xml:space="preserve">            –        500</t>
  </si>
  <si>
    <t>Kaross</t>
  </si>
  <si>
    <t xml:space="preserve">    därav med kyl / frys</t>
  </si>
  <si>
    <t>Bankebilar</t>
  </si>
  <si>
    <t xml:space="preserve">    därav brandfarlig vätska</t>
  </si>
  <si>
    <t>Utbytbara karosserier och containers</t>
  </si>
  <si>
    <t>Antal passagerare</t>
  </si>
  <si>
    <t>Antal bussar</t>
  </si>
  <si>
    <t xml:space="preserve">tillverkningsår </t>
  </si>
  <si>
    <t xml:space="preserve">Okänd </t>
  </si>
  <si>
    <t>Tabell MC1</t>
  </si>
  <si>
    <t>Tabell MC2</t>
  </si>
  <si>
    <t>Cylindervolym</t>
  </si>
  <si>
    <t>Tabell MC3</t>
  </si>
  <si>
    <t xml:space="preserve"> Totalt</t>
  </si>
  <si>
    <t>tillverknings-</t>
  </si>
  <si>
    <t>Medelkör-</t>
  </si>
  <si>
    <t>sträcka i mil</t>
  </si>
  <si>
    <t xml:space="preserve">              -    125</t>
  </si>
  <si>
    <t xml:space="preserve">    126   -    600</t>
  </si>
  <si>
    <t xml:space="preserve">    601   - 1 000</t>
  </si>
  <si>
    <t>personer</t>
  </si>
  <si>
    <t>Tabell RS1</t>
  </si>
  <si>
    <t>Län</t>
  </si>
  <si>
    <t>Personbilar</t>
  </si>
  <si>
    <t>Bussar</t>
  </si>
  <si>
    <t>Motorcyklar</t>
  </si>
  <si>
    <t xml:space="preserve">Stockholm      </t>
  </si>
  <si>
    <t xml:space="preserve">Södermanland   </t>
  </si>
  <si>
    <t xml:space="preserve">Östergötland   </t>
  </si>
  <si>
    <t xml:space="preserve">Jönköping      </t>
  </si>
  <si>
    <t xml:space="preserve">Kronoberg      </t>
  </si>
  <si>
    <t xml:space="preserve">Gotland        </t>
  </si>
  <si>
    <t xml:space="preserve">Halland        </t>
  </si>
  <si>
    <t>Västra Götaland</t>
  </si>
  <si>
    <t xml:space="preserve">Värmland       </t>
  </si>
  <si>
    <t xml:space="preserve">Västmanland    </t>
  </si>
  <si>
    <t xml:space="preserve">Dalarna        </t>
  </si>
  <si>
    <t xml:space="preserve">Gävleborg      </t>
  </si>
  <si>
    <t xml:space="preserve">Västernorrland </t>
  </si>
  <si>
    <t xml:space="preserve">Jämtland       </t>
  </si>
  <si>
    <t xml:space="preserve">Blekinge         </t>
  </si>
  <si>
    <t xml:space="preserve">Uppsala          </t>
  </si>
  <si>
    <t xml:space="preserve">Kalmar           </t>
  </si>
  <si>
    <t xml:space="preserve">Skåne            </t>
  </si>
  <si>
    <t xml:space="preserve">Örebro           </t>
  </si>
  <si>
    <t>Västerbotten</t>
  </si>
  <si>
    <t>Norrbotten</t>
  </si>
  <si>
    <t xml:space="preserve">          Lastbilar</t>
  </si>
  <si>
    <t>Anmärkning:</t>
  </si>
  <si>
    <t xml:space="preserve">Fysiska </t>
  </si>
  <si>
    <t>Fysiska</t>
  </si>
  <si>
    <t xml:space="preserve">Juridiska </t>
  </si>
  <si>
    <t xml:space="preserve">   därav leasade bilar</t>
  </si>
  <si>
    <t xml:space="preserve"> Totalt antal </t>
  </si>
  <si>
    <t>körda mil</t>
  </si>
  <si>
    <t xml:space="preserve">Medelkörsträcka </t>
  </si>
  <si>
    <t xml:space="preserve">1 001   - </t>
  </si>
  <si>
    <t xml:space="preserve">              taxi</t>
  </si>
  <si>
    <t>Bensin - bensindrivna fordon som endast har ett bränsle</t>
  </si>
  <si>
    <t>1 001 - 1 100</t>
  </si>
  <si>
    <t>1 101 - 1 200</t>
  </si>
  <si>
    <t>1 201 - 1 300</t>
  </si>
  <si>
    <t>1 301 - 1 400</t>
  </si>
  <si>
    <t>1 401 - 1 500</t>
  </si>
  <si>
    <t>1 501 - 1 600</t>
  </si>
  <si>
    <t>1 601 - 1 700</t>
  </si>
  <si>
    <t>1 701 - 2 000</t>
  </si>
  <si>
    <t>2 001 - 2 500</t>
  </si>
  <si>
    <t>2 501 - 3 000</t>
  </si>
  <si>
    <t xml:space="preserve">3 001- </t>
  </si>
  <si>
    <t xml:space="preserve">   901 - 1 000</t>
  </si>
  <si>
    <t xml:space="preserve">          -    900</t>
  </si>
  <si>
    <t>Antal motorcyklar</t>
  </si>
  <si>
    <t xml:space="preserve">     Totalvikt i kg</t>
  </si>
  <si>
    <t xml:space="preserve"> Juridiska </t>
  </si>
  <si>
    <t xml:space="preserve"> Antal bussar</t>
  </si>
  <si>
    <t xml:space="preserve"> Medelkörsträcka i mil</t>
  </si>
  <si>
    <r>
      <rPr>
        <i/>
        <sz val="8"/>
        <rFont val="Arial"/>
        <family val="2"/>
      </rPr>
      <t>Anmärkning</t>
    </r>
    <r>
      <rPr>
        <sz val="8"/>
        <rFont val="Arial"/>
        <family val="2"/>
      </rPr>
      <t xml:space="preserve">: Från juli 2010 gäller nya karosserikoder vilket kan leda till underskattning av vissa karosserigrupper. </t>
    </r>
  </si>
  <si>
    <t>Kontaktperson:</t>
  </si>
  <si>
    <t>Lastbilar</t>
  </si>
  <si>
    <t>Regional statistik</t>
  </si>
  <si>
    <t>121 -</t>
  </si>
  <si>
    <t>101 – 120</t>
  </si>
  <si>
    <t xml:space="preserve"> 91 – 100</t>
  </si>
  <si>
    <t xml:space="preserve"> 81 – 90</t>
  </si>
  <si>
    <t xml:space="preserve"> 71 – 80</t>
  </si>
  <si>
    <t xml:space="preserve"> 61 – 70</t>
  </si>
  <si>
    <t xml:space="preserve"> 51 – 60</t>
  </si>
  <si>
    <t xml:space="preserve"> 41 – 50</t>
  </si>
  <si>
    <t xml:space="preserve"> 21 – 40</t>
  </si>
  <si>
    <t xml:space="preserve">      – 20</t>
  </si>
  <si>
    <t>1) Personbilar som varit i trafik någon gång under året.</t>
  </si>
  <si>
    <t>Innehåll/Content</t>
  </si>
  <si>
    <t>Anette Myhr</t>
  </si>
  <si>
    <t>tel: 010-414 42 17, e-post: anette.myhr@trafa.se</t>
  </si>
  <si>
    <t>SCB (producent)</t>
  </si>
  <si>
    <t>Gas/gas flexifuel</t>
  </si>
  <si>
    <t>Elhybrider</t>
  </si>
  <si>
    <t>Laddhybrider</t>
  </si>
  <si>
    <t>Etanol/    etanolflexifuel</t>
  </si>
  <si>
    <t>Laddhybrid - fordon som är laddningsbara via eluttag, (utsläppsklass är laddhybrid)</t>
  </si>
  <si>
    <t>Elhybrid - de fordon som har el i kombination med annat</t>
  </si>
  <si>
    <t>Etanol/etanol flexifuel - de fordon som har etanol eller E85 som första eller andra bränsle</t>
  </si>
  <si>
    <t>Gas/ gas flexifuel - de fordon som har naturgas, biogas, vätgas eller metangas som första eller andra drivmedel</t>
  </si>
  <si>
    <t>Dragfordon</t>
  </si>
  <si>
    <t>Biodiesel/
biodiesel flexifuel</t>
  </si>
  <si>
    <t>Diesel - dieseldrivna fordon som endast har ett bränsle</t>
  </si>
  <si>
    <t>El - eldrivna fordon som endast har el som drivmedel</t>
  </si>
  <si>
    <r>
      <t xml:space="preserve">Publiceringsdatum: </t>
    </r>
    <r>
      <rPr>
        <sz val="10"/>
        <rFont val="Arial"/>
        <family val="2"/>
      </rPr>
      <t>2016-04-07</t>
    </r>
  </si>
  <si>
    <t>Tina Svahn</t>
  </si>
  <si>
    <t>tel: 019-17 66 26, e-post: tina.svahn@scb.se</t>
  </si>
  <si>
    <t>Tabell PB1</t>
  </si>
  <si>
    <t>Tabell PB2</t>
  </si>
  <si>
    <t>Tabell PB3</t>
  </si>
  <si>
    <t>Tabell PB4</t>
  </si>
  <si>
    <t>Tabell PB5</t>
  </si>
  <si>
    <t>Tabell LB1</t>
  </si>
  <si>
    <t>Tabell LB2</t>
  </si>
  <si>
    <t>Tabell LB3</t>
  </si>
  <si>
    <t>Tabell LB4</t>
  </si>
  <si>
    <t>Tabell LB5</t>
  </si>
  <si>
    <t>Tabell BU1</t>
  </si>
  <si>
    <t>Tabell BU2</t>
  </si>
  <si>
    <t>Tabell BU3</t>
  </si>
  <si>
    <t>Genomsnittlig körsträcka i mil efter län och fordonsslag år 2015</t>
  </si>
  <si>
    <t>Average 10-km driven by different kind of vehicles, by county, regarding year 2015</t>
  </si>
  <si>
    <r>
      <t>Körsträckor och antal bussar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antal passagerare år 2015</t>
    </r>
  </si>
  <si>
    <t>10 Kilometres driven and number of buses by number of passengers year 2015</t>
  </si>
  <si>
    <r>
      <t>Körsträckor och antal bussar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drivmedel  år 2015</t>
    </r>
  </si>
  <si>
    <t>10 Kilometres driven and number of buses by fuel and permissible year 2015</t>
  </si>
  <si>
    <r>
      <t>Körsträckor och antal bussar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årsmodell/tillverkningsår år 2015</t>
    </r>
  </si>
  <si>
    <t>10 Kilometres driven and number of buses by year of model/construction year 2015</t>
  </si>
  <si>
    <r>
      <t>Körsträckor och antal lastbilar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karosseri år 2015</t>
    </r>
  </si>
  <si>
    <t>10 Kilometres driven and number of lorries by type of body year 2015</t>
  </si>
  <si>
    <r>
      <t>Körsträckor och antal lastbilar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totalvikt år 2015</t>
    </r>
  </si>
  <si>
    <t>10 Kilometres driven and number of lorries by permissible maximum weight year 2015</t>
  </si>
  <si>
    <r>
      <t>Körsträckor och antal lastbilar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maximilastvikt år 2015</t>
    </r>
  </si>
  <si>
    <t>10 Kilometres driven and number of lorries by load capacity year 2015</t>
  </si>
  <si>
    <r>
      <t>Körsträckor och antal lastbilar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årsmodell/tillverkningsår och totalvikt år 2015</t>
    </r>
  </si>
  <si>
    <r>
      <t>Körsträckor och antal personbilar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årsmodell/tillverkningsår och ägare år 2015</t>
    </r>
  </si>
  <si>
    <t>10 Kilometres driven and number of passenger cars by year of model/construction and by owner, year 2015</t>
  </si>
  <si>
    <r>
      <t>Körsträckor och antal personbilar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drivmedel och ägare år 2015</t>
    </r>
  </si>
  <si>
    <t>10 Kilometres driven and number of passenger cars by fuel and owner year 2015</t>
  </si>
  <si>
    <r>
      <t>Körsträckor och antal personbilar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tjänstevikt och ägare år 2015</t>
    </r>
  </si>
  <si>
    <t>10 Kilometres driven and number of passenger cars, by kerb weight and owner year 2015</t>
  </si>
  <si>
    <r>
      <t>Körsträckor och antal personbilar</t>
    </r>
    <r>
      <rPr>
        <b/>
        <vertAlign val="superscript"/>
        <sz val="9"/>
        <rFont val="Arial"/>
        <family val="2"/>
      </rPr>
      <t xml:space="preserve">1) </t>
    </r>
    <r>
      <rPr>
        <b/>
        <sz val="9"/>
        <rFont val="Arial"/>
        <family val="2"/>
      </rPr>
      <t>efter ägare år 2015</t>
    </r>
  </si>
  <si>
    <t>10 Kilometres driven and number of passenger cars by owner year 2015</t>
  </si>
  <si>
    <t xml:space="preserve">1) Personbilar som varit i trafik någon gång under året, </t>
  </si>
  <si>
    <t>1) Lastbilar som varit i trafik någon gång under året,</t>
  </si>
  <si>
    <t xml:space="preserve">1) Bussar som varit i trafik någon gång under året, </t>
  </si>
  <si>
    <t>1) Bussar som varit i trafik någon gång under året,</t>
  </si>
  <si>
    <t>Körsträckor och antal personbilar efter tjänstevikt och ägare år 2015</t>
  </si>
  <si>
    <t>Körsträckor och antal personbilar efter ägare år 2015</t>
  </si>
  <si>
    <t>Körsträckor och antal personbilar efter årsmodell/tillverkningsår och ägare år 2015</t>
  </si>
  <si>
    <t>Körsträckor och antal personbilar efter drivmedel och ägare år 2015</t>
  </si>
  <si>
    <t>Körsträckor och antal lastbilar efter årsmodell/tillverkningsår och totalvikt år 2015</t>
  </si>
  <si>
    <t>Körsträckor och antal lastbilar efter totalvikt år 2015</t>
  </si>
  <si>
    <t>Körsträckor och antal lastbilar efter maxlastvikt år 2015</t>
  </si>
  <si>
    <t>Körsträckor och antal lastbilar efter karosseri år 2015</t>
  </si>
  <si>
    <t>Körsträckor och antal bussar efter årsmodell/tillverkningsår år 2015</t>
  </si>
  <si>
    <t>Körsträckor och antal bussar efter antal passagerare år 2015</t>
  </si>
  <si>
    <t>Körsträckor och antal bussar efter drivmedel  år 2015</t>
  </si>
  <si>
    <t>Körsträckor 2015</t>
  </si>
  <si>
    <t>Vehicle kilometers 2015</t>
  </si>
  <si>
    <t xml:space="preserve">Tabell PB1 </t>
  </si>
  <si>
    <t xml:space="preserve">Tabell PB2 </t>
  </si>
  <si>
    <t xml:space="preserve">Tabell PB3 </t>
  </si>
  <si>
    <t xml:space="preserve">Tabell PB4 </t>
  </si>
  <si>
    <t xml:space="preserve">Tabell PB5 </t>
  </si>
  <si>
    <t xml:space="preserve">Tabell LB3 </t>
  </si>
  <si>
    <t xml:space="preserve">Tabell LB4 </t>
  </si>
  <si>
    <t>Tabell BU4</t>
  </si>
  <si>
    <t>Tabell MC4</t>
  </si>
  <si>
    <r>
      <t>Genomsnittlig körsträcka i mil fördelat på ägarkategori, årsvis 2005</t>
    </r>
    <r>
      <rPr>
        <b/>
        <sz val="9"/>
        <rFont val="Calibri"/>
        <family val="2"/>
      </rPr>
      <t>–</t>
    </r>
    <r>
      <rPr>
        <b/>
        <sz val="9"/>
        <rFont val="Arial"/>
        <family val="2"/>
      </rPr>
      <t>2015</t>
    </r>
  </si>
  <si>
    <r>
      <t>Genomsnittlig körsträcka i mil fördelat på ägare, årsvis 2005</t>
    </r>
    <r>
      <rPr>
        <u/>
        <sz val="9"/>
        <color theme="10"/>
        <rFont val="Calibri"/>
        <family val="2"/>
      </rPr>
      <t>–</t>
    </r>
    <r>
      <rPr>
        <u/>
        <sz val="9"/>
        <color theme="10"/>
        <rFont val="Arial"/>
        <family val="2"/>
      </rPr>
      <t>2015</t>
    </r>
  </si>
  <si>
    <t>Genomsnittlig körsträcka i mil fördelat på lätt och tung lastbil, årsvis 2005–2015</t>
  </si>
  <si>
    <t>Genomsnittlig körsträcka i mil fördelat ägare, årsvis 2005–2015</t>
  </si>
  <si>
    <t>Genomsnittlig körsträcka i mil fördelat på lätt och tung lastbil årsvis 2005–2015</t>
  </si>
  <si>
    <t>Average kilometers driven in 10 km by light and heavy lorry, by year 2005–2015</t>
  </si>
  <si>
    <r>
      <t>Average kilometres driven in 10 km by owner, by year 2005</t>
    </r>
    <r>
      <rPr>
        <i/>
        <sz val="9"/>
        <rFont val="Calibri"/>
        <family val="2"/>
      </rPr>
      <t>–</t>
    </r>
    <r>
      <rPr>
        <i/>
        <sz val="9"/>
        <rFont val="Arial"/>
        <family val="2"/>
      </rPr>
      <t>2015</t>
    </r>
  </si>
  <si>
    <t>10 Kilometres driven and number of lorries by year of model/construction and permissible maximum weight year 2015</t>
  </si>
  <si>
    <t>Genomsnittlig körsträcka i mil fördelat på ägarkategori, årsvis 2005–2015</t>
  </si>
  <si>
    <t>Average 10 kilometers driven by owner, by year 2005–2015</t>
  </si>
  <si>
    <t xml:space="preserve">                                                          Statistik 2016:32</t>
  </si>
  <si>
    <t>1) Motorcyklar som varit i trafik någon gång under året,</t>
  </si>
  <si>
    <r>
      <t>Körsträckor och antal motorcyklar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efter ägare år 2015</t>
    </r>
  </si>
  <si>
    <t>10 Kilometres driven and number of motorcycles by owner year 2015</t>
  </si>
  <si>
    <t>Körsträckor och antal motorcyklar1) efter årsmodell/tillverkningsår och ägare år 2015</t>
  </si>
  <si>
    <t>Körsträckor och antal motorcyklar1) efter cylindervolym och ägare år 2015</t>
  </si>
  <si>
    <t>Average 10 kilometers driven by motorcycles by owner year 2005–2015</t>
  </si>
  <si>
    <t>Number of motorcycles and average 10 kilometres driven by year of model/construction and owner year 2015</t>
  </si>
  <si>
    <t>10 Kilometres driven and number of motorcycles by cylinder volume and owner year 2015</t>
  </si>
  <si>
    <t>Körsträckor och antal motorcyklar efter årsmodell/tillverkningsår och ägare år 2015</t>
  </si>
  <si>
    <t>Körsträckor och antal motorcyklar efter cylindervolym och ägare år 2015</t>
  </si>
  <si>
    <t>Körsträckor och antal motorcyklar efter ägare år 2015</t>
  </si>
  <si>
    <t>Genomsnittlig körsträcka i mil fördelat på ägarkategori, årsvis 2004–2015</t>
  </si>
  <si>
    <t>Uppdaterad:2016-10-26 MC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</si>
</sst>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k_r_-;\-* #,##0.00\ _k_r_-;_-* &quot;-&quot;??\ _k_r_-;_-@_-"/>
    <numFmt numFmtId="164" formatCode="0.0"/>
    <numFmt numFmtId="165" formatCode="0.000"/>
    <numFmt numFmtId="166" formatCode="0.0%"/>
    <numFmt numFmtId="167" formatCode="#,###,##0"/>
    <numFmt numFmtId="168" formatCode="_-* #,##0\ _k_r_-;\-* #,##0\ _k_r_-;_-* &quot;-&quot;??\ _k_r_-;_-@_-"/>
  </numFmts>
  <fonts count="32" x14ac:knownFonts="1">
    <font>
      <sz val="10"/>
      <name val="Arial"/>
    </font>
    <font>
      <sz val="10"/>
      <name val="Arial"/>
      <family val="2"/>
    </font>
    <font>
      <u/>
      <sz val="10"/>
      <color indexed="36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indexed="8"/>
      <name val="Arial"/>
      <family val="2"/>
    </font>
    <font>
      <b/>
      <vertAlign val="superscript"/>
      <sz val="9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b/>
      <sz val="9"/>
      <color indexed="57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16"/>
      <color indexed="9"/>
      <name val="Tahoma"/>
      <family val="2"/>
    </font>
    <font>
      <b/>
      <sz val="18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8"/>
      <name val="Helvetica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name val="Calibri"/>
      <family val="2"/>
    </font>
    <font>
      <u/>
      <sz val="9"/>
      <color theme="10"/>
      <name val="Calibri"/>
      <family val="2"/>
    </font>
    <font>
      <i/>
      <sz val="9"/>
      <name val="Arial"/>
      <family val="2"/>
    </font>
    <font>
      <i/>
      <sz val="9"/>
      <name val="Calibri"/>
      <family val="2"/>
    </font>
    <font>
      <i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gray0625">
        <fgColor indexed="9"/>
      </patternFill>
    </fill>
    <fill>
      <patternFill patternType="solid">
        <fgColor rgb="FF52AF3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47"/>
      </top>
      <bottom style="thin">
        <color indexed="47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47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47"/>
      </bottom>
      <diagonal/>
    </border>
    <border>
      <left/>
      <right/>
      <top/>
      <bottom style="thin">
        <color indexed="47"/>
      </bottom>
      <diagonal/>
    </border>
    <border>
      <left/>
      <right/>
      <top style="thin">
        <color indexed="47"/>
      </top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 applyNumberFormat="0"/>
    <xf numFmtId="0" fontId="3" fillId="0" borderId="0"/>
    <xf numFmtId="9" fontId="1" fillId="0" borderId="0" applyFont="0" applyFill="0" applyBorder="0" applyAlignment="0" applyProtection="0"/>
    <xf numFmtId="167" fontId="4" fillId="2" borderId="0" applyNumberFormat="0" applyBorder="0"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3">
    <xf numFmtId="0" fontId="0" fillId="0" borderId="0" xfId="0"/>
    <xf numFmtId="0" fontId="5" fillId="0" borderId="0" xfId="0" applyFont="1"/>
    <xf numFmtId="0" fontId="8" fillId="0" borderId="0" xfId="0" applyFont="1"/>
    <xf numFmtId="0" fontId="8" fillId="0" borderId="0" xfId="0" applyFont="1" applyBorder="1"/>
    <xf numFmtId="0" fontId="7" fillId="0" borderId="0" xfId="0" applyFont="1"/>
    <xf numFmtId="0" fontId="6" fillId="0" borderId="0" xfId="0" applyFont="1"/>
    <xf numFmtId="0" fontId="8" fillId="0" borderId="0" xfId="0" applyFont="1" applyFill="1" applyBorder="1" applyAlignment="1">
      <alignment horizontal="left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left"/>
    </xf>
    <xf numFmtId="3" fontId="8" fillId="0" borderId="0" xfId="0" applyNumberFormat="1" applyFont="1" applyFill="1"/>
    <xf numFmtId="0" fontId="8" fillId="0" borderId="2" xfId="0" applyFont="1" applyFill="1" applyBorder="1" applyAlignment="1">
      <alignment wrapText="1"/>
    </xf>
    <xf numFmtId="0" fontId="9" fillId="0" borderId="0" xfId="0" applyFont="1" applyAlignment="1">
      <alignment vertical="center"/>
    </xf>
    <xf numFmtId="1" fontId="8" fillId="0" borderId="0" xfId="0" applyNumberFormat="1" applyFont="1" applyBorder="1"/>
    <xf numFmtId="0" fontId="8" fillId="0" borderId="2" xfId="0" applyFont="1" applyFill="1" applyBorder="1"/>
    <xf numFmtId="0" fontId="10" fillId="0" borderId="0" xfId="0" applyFont="1" applyFill="1" applyBorder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0" fontId="8" fillId="0" borderId="0" xfId="0" applyFont="1" applyFill="1"/>
    <xf numFmtId="0" fontId="8" fillId="0" borderId="0" xfId="0" applyFont="1" applyFill="1" applyBorder="1"/>
    <xf numFmtId="3" fontId="9" fillId="0" borderId="0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/>
    <xf numFmtId="0" fontId="8" fillId="0" borderId="2" xfId="0" applyFont="1" applyFill="1" applyBorder="1" applyAlignment="1">
      <alignment horizontal="right" wrapText="1"/>
    </xf>
    <xf numFmtId="0" fontId="8" fillId="0" borderId="3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right"/>
    </xf>
    <xf numFmtId="1" fontId="8" fillId="0" borderId="0" xfId="0" applyNumberFormat="1" applyFont="1"/>
    <xf numFmtId="3" fontId="8" fillId="0" borderId="0" xfId="0" applyNumberFormat="1" applyFont="1" applyFill="1" applyBorder="1" applyAlignment="1"/>
    <xf numFmtId="3" fontId="8" fillId="0" borderId="4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7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right" wrapText="1"/>
    </xf>
    <xf numFmtId="3" fontId="3" fillId="0" borderId="1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right" wrapText="1"/>
    </xf>
    <xf numFmtId="3" fontId="8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Border="1" applyAlignment="1">
      <alignment horizontal="left"/>
    </xf>
    <xf numFmtId="3" fontId="16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right"/>
    </xf>
    <xf numFmtId="0" fontId="9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0" fontId="3" fillId="0" borderId="0" xfId="0" applyFont="1" applyFill="1" applyBorder="1" applyAlignment="1">
      <alignment horizontal="right" wrapText="1"/>
    </xf>
    <xf numFmtId="0" fontId="8" fillId="0" borderId="1" xfId="0" applyFont="1" applyFill="1" applyBorder="1"/>
    <xf numFmtId="3" fontId="8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3" fillId="0" borderId="0" xfId="0" applyFont="1" applyFill="1" applyBorder="1"/>
    <xf numFmtId="3" fontId="3" fillId="0" borderId="0" xfId="0" applyNumberFormat="1" applyFont="1" applyBorder="1" applyAlignment="1">
      <alignment horizontal="right" wrapText="1"/>
    </xf>
    <xf numFmtId="0" fontId="1" fillId="0" borderId="0" xfId="0" applyFont="1"/>
    <xf numFmtId="3" fontId="3" fillId="0" borderId="1" xfId="0" applyNumberFormat="1" applyFont="1" applyFill="1" applyBorder="1"/>
    <xf numFmtId="3" fontId="3" fillId="0" borderId="5" xfId="0" applyNumberFormat="1" applyFont="1" applyFill="1" applyBorder="1"/>
    <xf numFmtId="3" fontId="3" fillId="0" borderId="5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/>
    </xf>
    <xf numFmtId="3" fontId="9" fillId="0" borderId="4" xfId="0" applyNumberFormat="1" applyFont="1" applyFill="1" applyBorder="1"/>
    <xf numFmtId="0" fontId="3" fillId="0" borderId="2" xfId="0" applyFont="1" applyFill="1" applyBorder="1"/>
    <xf numFmtId="0" fontId="9" fillId="0" borderId="2" xfId="0" applyFont="1" applyFill="1" applyBorder="1"/>
    <xf numFmtId="0" fontId="3" fillId="0" borderId="2" xfId="0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right" wrapText="1"/>
    </xf>
    <xf numFmtId="0" fontId="3" fillId="0" borderId="0" xfId="0" applyFont="1" applyFill="1"/>
    <xf numFmtId="0" fontId="3" fillId="0" borderId="3" xfId="0" applyFont="1" applyFill="1" applyBorder="1" applyAlignment="1">
      <alignment horizontal="left"/>
    </xf>
    <xf numFmtId="0" fontId="0" fillId="0" borderId="0" xfId="0" applyFill="1"/>
    <xf numFmtId="3" fontId="14" fillId="0" borderId="1" xfId="0" applyNumberFormat="1" applyFont="1" applyFill="1" applyBorder="1" applyAlignment="1">
      <alignment horizontal="right" wrapText="1"/>
    </xf>
    <xf numFmtId="3" fontId="14" fillId="0" borderId="0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 wrapText="1"/>
    </xf>
    <xf numFmtId="0" fontId="8" fillId="0" borderId="8" xfId="0" applyFont="1" applyFill="1" applyBorder="1" applyAlignment="1">
      <alignment horizontal="right" wrapText="1"/>
    </xf>
    <xf numFmtId="0" fontId="15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6" fillId="0" borderId="0" xfId="0" applyFont="1" applyAlignment="1">
      <alignment vertical="center"/>
    </xf>
    <xf numFmtId="0" fontId="24" fillId="0" borderId="0" xfId="2" applyFont="1" applyAlignment="1" applyProtection="1"/>
    <xf numFmtId="3" fontId="3" fillId="0" borderId="0" xfId="0" applyNumberFormat="1" applyFont="1" applyFill="1" applyBorder="1" applyAlignment="1">
      <alignment horizontal="right" wrapText="1"/>
    </xf>
    <xf numFmtId="3" fontId="3" fillId="0" borderId="0" xfId="0" applyNumberFormat="1" applyFont="1" applyFill="1"/>
    <xf numFmtId="3" fontId="3" fillId="0" borderId="0" xfId="0" applyNumberFormat="1" applyFont="1" applyFill="1" applyBorder="1" applyAlignme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10" fillId="0" borderId="2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/>
    </xf>
    <xf numFmtId="0" fontId="8" fillId="0" borderId="7" xfId="0" applyFont="1" applyFill="1" applyBorder="1"/>
    <xf numFmtId="166" fontId="8" fillId="0" borderId="0" xfId="6" applyNumberFormat="1" applyFont="1"/>
    <xf numFmtId="0" fontId="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 applyBorder="1" applyAlignment="1"/>
    <xf numFmtId="0" fontId="6" fillId="0" borderId="0" xfId="0" applyFont="1" applyFill="1" applyBorder="1"/>
    <xf numFmtId="0" fontId="8" fillId="0" borderId="3" xfId="0" applyFont="1" applyFill="1" applyBorder="1"/>
    <xf numFmtId="0" fontId="8" fillId="0" borderId="1" xfId="0" applyFont="1" applyFill="1" applyBorder="1" applyAlignment="1">
      <alignment horizontal="right"/>
    </xf>
    <xf numFmtId="0" fontId="8" fillId="0" borderId="0" xfId="0" applyFont="1" applyFill="1" applyAlignment="1">
      <alignment wrapText="1"/>
    </xf>
    <xf numFmtId="0" fontId="8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/>
    </xf>
    <xf numFmtId="0" fontId="8" fillId="0" borderId="5" xfId="0" applyFont="1" applyFill="1" applyBorder="1"/>
    <xf numFmtId="3" fontId="8" fillId="0" borderId="5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10" fillId="0" borderId="0" xfId="0" applyFont="1" applyFill="1"/>
    <xf numFmtId="3" fontId="3" fillId="0" borderId="0" xfId="0" applyNumberFormat="1" applyFont="1" applyFill="1" applyBorder="1"/>
    <xf numFmtId="0" fontId="10" fillId="0" borderId="0" xfId="0" applyFont="1" applyFill="1" applyBorder="1" applyAlignment="1"/>
    <xf numFmtId="0" fontId="9" fillId="0" borderId="4" xfId="0" applyFont="1" applyFill="1" applyBorder="1" applyAlignment="1">
      <alignment horizontal="left"/>
    </xf>
    <xf numFmtId="3" fontId="9" fillId="0" borderId="0" xfId="0" applyNumberFormat="1" applyFont="1" applyFill="1" applyAlignment="1">
      <alignment horizontal="right"/>
    </xf>
    <xf numFmtId="0" fontId="3" fillId="0" borderId="1" xfId="0" applyFont="1" applyFill="1" applyBorder="1" applyAlignment="1"/>
    <xf numFmtId="0" fontId="9" fillId="0" borderId="0" xfId="0" applyFont="1" applyFill="1" applyAlignment="1">
      <alignment horizontal="left"/>
    </xf>
    <xf numFmtId="0" fontId="15" fillId="0" borderId="0" xfId="0" applyFont="1" applyFill="1"/>
    <xf numFmtId="0" fontId="8" fillId="0" borderId="2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/>
    </xf>
    <xf numFmtId="3" fontId="14" fillId="0" borderId="0" xfId="0" applyNumberFormat="1" applyFont="1" applyFill="1" applyAlignment="1">
      <alignment horizontal="right"/>
    </xf>
    <xf numFmtId="3" fontId="9" fillId="0" borderId="2" xfId="0" applyNumberFormat="1" applyFont="1" applyFill="1" applyBorder="1" applyAlignment="1">
      <alignment horizontal="right"/>
    </xf>
    <xf numFmtId="0" fontId="9" fillId="0" borderId="0" xfId="0" applyFont="1" applyFill="1" applyAlignment="1">
      <alignment vertical="center"/>
    </xf>
    <xf numFmtId="166" fontId="8" fillId="0" borderId="0" xfId="6" applyNumberFormat="1" applyFont="1" applyFill="1"/>
    <xf numFmtId="0" fontId="8" fillId="0" borderId="8" xfId="0" applyFont="1" applyFill="1" applyBorder="1" applyAlignment="1">
      <alignment wrapText="1"/>
    </xf>
    <xf numFmtId="0" fontId="8" fillId="0" borderId="8" xfId="0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wrapText="1"/>
    </xf>
    <xf numFmtId="3" fontId="3" fillId="0" borderId="0" xfId="0" applyNumberFormat="1" applyFont="1" applyFill="1" applyBorder="1" applyAlignment="1">
      <alignment wrapText="1"/>
    </xf>
    <xf numFmtId="3" fontId="8" fillId="0" borderId="0" xfId="0" applyNumberFormat="1" applyFont="1" applyFill="1" applyBorder="1" applyAlignment="1">
      <alignment horizontal="right" wrapText="1"/>
    </xf>
    <xf numFmtId="3" fontId="8" fillId="0" borderId="0" xfId="0" applyNumberFormat="1" applyFont="1" applyFill="1" applyAlignment="1">
      <alignment horizontal="right" wrapText="1"/>
    </xf>
    <xf numFmtId="3" fontId="8" fillId="0" borderId="0" xfId="0" applyNumberFormat="1" applyFont="1" applyFill="1" applyAlignment="1">
      <alignment wrapText="1"/>
    </xf>
    <xf numFmtId="0" fontId="8" fillId="0" borderId="6" xfId="0" applyFont="1" applyFill="1" applyBorder="1" applyAlignment="1">
      <alignment horizontal="left"/>
    </xf>
    <xf numFmtId="3" fontId="14" fillId="0" borderId="6" xfId="0" applyNumberFormat="1" applyFont="1" applyFill="1" applyBorder="1" applyAlignment="1">
      <alignment horizontal="right" vertical="top"/>
    </xf>
    <xf numFmtId="3" fontId="8" fillId="0" borderId="6" xfId="0" applyNumberFormat="1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 vertical="top"/>
    </xf>
    <xf numFmtId="3" fontId="11" fillId="0" borderId="4" xfId="0" applyNumberFormat="1" applyFont="1" applyFill="1" applyBorder="1" applyAlignment="1">
      <alignment horizontal="right" vertical="center"/>
    </xf>
    <xf numFmtId="3" fontId="14" fillId="0" borderId="4" xfId="0" applyNumberFormat="1" applyFont="1" applyFill="1" applyBorder="1" applyAlignment="1">
      <alignment horizontal="right" vertical="top"/>
    </xf>
    <xf numFmtId="3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0" fontId="8" fillId="0" borderId="4" xfId="0" applyFont="1" applyFill="1" applyBorder="1"/>
    <xf numFmtId="0" fontId="1" fillId="0" borderId="0" xfId="0" applyFont="1" applyFill="1"/>
    <xf numFmtId="0" fontId="8" fillId="0" borderId="8" xfId="0" applyFont="1" applyFill="1" applyBorder="1" applyAlignment="1">
      <alignment horizontal="left"/>
    </xf>
    <xf numFmtId="3" fontId="8" fillId="0" borderId="2" xfId="0" applyNumberFormat="1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/>
    <xf numFmtId="0" fontId="13" fillId="0" borderId="0" xfId="0" applyFont="1" applyFill="1"/>
    <xf numFmtId="0" fontId="8" fillId="0" borderId="5" xfId="0" quotePrefix="1" applyFont="1" applyFill="1" applyBorder="1" applyAlignment="1">
      <alignment horizontal="left"/>
    </xf>
    <xf numFmtId="0" fontId="9" fillId="0" borderId="4" xfId="0" applyFont="1" applyFill="1" applyBorder="1"/>
    <xf numFmtId="0" fontId="3" fillId="0" borderId="5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9" fillId="0" borderId="0" xfId="0" applyFont="1" applyFill="1" applyAlignment="1"/>
    <xf numFmtId="3" fontId="22" fillId="0" borderId="0" xfId="0" applyNumberFormat="1" applyFont="1" applyFill="1"/>
    <xf numFmtId="0" fontId="3" fillId="0" borderId="7" xfId="0" applyFont="1" applyFill="1" applyBorder="1" applyAlignment="1">
      <alignment horizontal="left"/>
    </xf>
    <xf numFmtId="0" fontId="13" fillId="0" borderId="0" xfId="0" applyFont="1" applyFill="1" applyAlignment="1"/>
    <xf numFmtId="0" fontId="3" fillId="0" borderId="1" xfId="0" quotePrefix="1" applyFont="1" applyFill="1" applyBorder="1" applyAlignment="1">
      <alignment horizontal="left"/>
    </xf>
    <xf numFmtId="3" fontId="9" fillId="0" borderId="4" xfId="0" applyNumberFormat="1" applyFont="1" applyFill="1" applyBorder="1" applyAlignment="1"/>
    <xf numFmtId="3" fontId="9" fillId="0" borderId="0" xfId="0" applyNumberFormat="1" applyFont="1" applyFill="1" applyBorder="1" applyAlignment="1"/>
    <xf numFmtId="0" fontId="3" fillId="0" borderId="3" xfId="0" applyFont="1" applyFill="1" applyBorder="1" applyAlignment="1">
      <alignment horizontal="right"/>
    </xf>
    <xf numFmtId="3" fontId="8" fillId="0" borderId="3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left"/>
    </xf>
    <xf numFmtId="3" fontId="11" fillId="0" borderId="2" xfId="0" applyNumberFormat="1" applyFont="1" applyFill="1" applyBorder="1" applyAlignment="1">
      <alignment horizontal="right"/>
    </xf>
    <xf numFmtId="10" fontId="8" fillId="0" borderId="0" xfId="6" applyNumberFormat="1" applyFont="1" applyFill="1"/>
    <xf numFmtId="0" fontId="10" fillId="0" borderId="0" xfId="0" applyFont="1" applyFill="1" applyBorder="1" applyAlignment="1">
      <alignment horizontal="left"/>
    </xf>
    <xf numFmtId="1" fontId="8" fillId="0" borderId="0" xfId="0" applyNumberFormat="1" applyFont="1" applyFill="1"/>
    <xf numFmtId="1" fontId="8" fillId="0" borderId="0" xfId="0" applyNumberFormat="1" applyFont="1" applyFill="1" applyBorder="1"/>
    <xf numFmtId="0" fontId="9" fillId="0" borderId="2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3" fillId="0" borderId="3" xfId="0" applyFont="1" applyFill="1" applyBorder="1" applyAlignment="1">
      <alignment wrapText="1"/>
    </xf>
    <xf numFmtId="0" fontId="3" fillId="0" borderId="2" xfId="0" applyFont="1" applyFill="1" applyBorder="1" applyAlignment="1">
      <alignment horizontal="right" vertical="top" wrapText="1"/>
    </xf>
    <xf numFmtId="0" fontId="3" fillId="0" borderId="5" xfId="0" quotePrefix="1" applyFont="1" applyFill="1" applyBorder="1" applyAlignment="1">
      <alignment horizontal="left"/>
    </xf>
    <xf numFmtId="3" fontId="3" fillId="0" borderId="2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1" fontId="3" fillId="0" borderId="0" xfId="0" applyNumberFormat="1" applyFont="1" applyFill="1" applyAlignment="1">
      <alignment horizontal="right"/>
    </xf>
    <xf numFmtId="3" fontId="3" fillId="0" borderId="6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right" wrapText="1"/>
    </xf>
    <xf numFmtId="3" fontId="3" fillId="0" borderId="0" xfId="0" applyNumberFormat="1" applyFont="1" applyFill="1" applyAlignment="1">
      <alignment horizontal="right" wrapText="1"/>
    </xf>
    <xf numFmtId="3" fontId="3" fillId="0" borderId="0" xfId="0" applyNumberFormat="1" applyFont="1" applyFill="1" applyBorder="1" applyAlignment="1">
      <alignment vertical="center"/>
    </xf>
    <xf numFmtId="3" fontId="0" fillId="0" borderId="0" xfId="0" applyNumberFormat="1" applyFill="1"/>
    <xf numFmtId="0" fontId="3" fillId="0" borderId="8" xfId="0" applyFont="1" applyFill="1" applyBorder="1" applyAlignment="1">
      <alignment horizontal="right"/>
    </xf>
    <xf numFmtId="0" fontId="0" fillId="0" borderId="0" xfId="0" applyFill="1" applyBorder="1"/>
    <xf numFmtId="3" fontId="0" fillId="0" borderId="0" xfId="0" applyNumberFormat="1" applyFill="1" applyBorder="1"/>
    <xf numFmtId="3" fontId="14" fillId="0" borderId="0" xfId="0" applyNumberFormat="1" applyFont="1" applyFill="1" applyAlignment="1">
      <alignment horizontal="right" wrapText="1"/>
    </xf>
    <xf numFmtId="0" fontId="1" fillId="0" borderId="0" xfId="0" applyFont="1" applyFill="1" applyBorder="1"/>
    <xf numFmtId="1" fontId="0" fillId="0" borderId="0" xfId="0" applyNumberFormat="1" applyFill="1"/>
    <xf numFmtId="1" fontId="9" fillId="0" borderId="0" xfId="0" applyNumberFormat="1" applyFont="1" applyFill="1" applyBorder="1"/>
    <xf numFmtId="3" fontId="3" fillId="0" borderId="0" xfId="0" applyNumberFormat="1" applyFont="1" applyFill="1" applyAlignment="1">
      <alignment horizontal="center"/>
    </xf>
    <xf numFmtId="3" fontId="8" fillId="0" borderId="5" xfId="5" applyNumberFormat="1" applyFont="1" applyFill="1" applyBorder="1"/>
    <xf numFmtId="3" fontId="8" fillId="0" borderId="1" xfId="5" applyNumberFormat="1" applyFont="1" applyFill="1" applyBorder="1"/>
    <xf numFmtId="3" fontId="8" fillId="0" borderId="1" xfId="5" applyNumberFormat="1" applyFont="1" applyFill="1" applyBorder="1" applyAlignment="1">
      <alignment wrapText="1"/>
    </xf>
    <xf numFmtId="0" fontId="15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3" fillId="0" borderId="5" xfId="0" applyFont="1" applyFill="1" applyBorder="1"/>
    <xf numFmtId="3" fontId="3" fillId="0" borderId="5" xfId="0" applyNumberFormat="1" applyFont="1" applyFill="1" applyBorder="1" applyAlignment="1">
      <alignment horizontal="right" wrapText="1"/>
    </xf>
    <xf numFmtId="3" fontId="3" fillId="0" borderId="6" xfId="0" applyNumberFormat="1" applyFont="1" applyFill="1" applyBorder="1" applyAlignment="1">
      <alignment horizontal="right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16" fillId="0" borderId="1" xfId="0" applyFont="1" applyFill="1" applyBorder="1"/>
    <xf numFmtId="3" fontId="3" fillId="0" borderId="1" xfId="0" applyNumberFormat="1" applyFont="1" applyFill="1" applyBorder="1" applyAlignment="1">
      <alignment horizontal="left" wrapText="1"/>
    </xf>
    <xf numFmtId="3" fontId="16" fillId="0" borderId="0" xfId="0" applyNumberFormat="1" applyFont="1" applyFill="1" applyBorder="1" applyAlignment="1">
      <alignment horizontal="right" wrapText="1"/>
    </xf>
    <xf numFmtId="3" fontId="14" fillId="0" borderId="1" xfId="0" applyNumberFormat="1" applyFont="1" applyFill="1" applyBorder="1" applyAlignment="1">
      <alignment horizontal="left" wrapText="1"/>
    </xf>
    <xf numFmtId="3" fontId="3" fillId="0" borderId="0" xfId="0" applyNumberFormat="1" applyFont="1" applyFill="1" applyBorder="1" applyAlignment="1">
      <alignment horizontal="left" wrapText="1"/>
    </xf>
    <xf numFmtId="3" fontId="14" fillId="0" borderId="7" xfId="0" applyNumberFormat="1" applyFont="1" applyFill="1" applyBorder="1" applyAlignment="1">
      <alignment horizontal="left" wrapText="1"/>
    </xf>
    <xf numFmtId="3" fontId="14" fillId="0" borderId="7" xfId="0" applyNumberFormat="1" applyFont="1" applyFill="1" applyBorder="1" applyAlignment="1">
      <alignment horizontal="right" wrapText="1"/>
    </xf>
    <xf numFmtId="0" fontId="16" fillId="0" borderId="4" xfId="0" applyFont="1" applyFill="1" applyBorder="1"/>
    <xf numFmtId="3" fontId="3" fillId="0" borderId="4" xfId="0" applyNumberFormat="1" applyFont="1" applyFill="1" applyBorder="1" applyAlignment="1">
      <alignment horizontal="left" wrapText="1"/>
    </xf>
    <xf numFmtId="3" fontId="3" fillId="0" borderId="4" xfId="0" applyNumberFormat="1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right" wrapText="1"/>
    </xf>
    <xf numFmtId="168" fontId="8" fillId="0" borderId="0" xfId="0" applyNumberFormat="1" applyFont="1" applyFill="1"/>
    <xf numFmtId="3" fontId="11" fillId="0" borderId="4" xfId="0" applyNumberFormat="1" applyFont="1" applyFill="1" applyBorder="1" applyAlignment="1">
      <alignment horizontal="right"/>
    </xf>
    <xf numFmtId="0" fontId="14" fillId="0" borderId="0" xfId="0" applyFont="1" applyFill="1" applyAlignment="1">
      <alignment horizontal="right"/>
    </xf>
    <xf numFmtId="0" fontId="3" fillId="0" borderId="4" xfId="0" applyFont="1" applyFill="1" applyBorder="1"/>
    <xf numFmtId="168" fontId="8" fillId="0" borderId="0" xfId="8" applyNumberFormat="1" applyFont="1" applyFill="1" applyAlignment="1">
      <alignment horizontal="left"/>
    </xf>
    <xf numFmtId="168" fontId="8" fillId="0" borderId="0" xfId="8" applyNumberFormat="1" applyFont="1" applyFill="1"/>
    <xf numFmtId="1" fontId="14" fillId="0" borderId="0" xfId="0" applyNumberFormat="1" applyFont="1" applyFill="1" applyBorder="1" applyAlignment="1">
      <alignment horizontal="right"/>
    </xf>
    <xf numFmtId="0" fontId="16" fillId="0" borderId="0" xfId="0" applyFont="1" applyFill="1" applyBorder="1"/>
    <xf numFmtId="1" fontId="14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center"/>
    </xf>
    <xf numFmtId="3" fontId="14" fillId="0" borderId="1" xfId="0" applyNumberFormat="1" applyFont="1" applyFill="1" applyBorder="1" applyAlignment="1">
      <alignment horizontal="center" wrapText="1"/>
    </xf>
    <xf numFmtId="0" fontId="3" fillId="0" borderId="0" xfId="0" quotePrefix="1" applyFont="1" applyFill="1" applyBorder="1" applyAlignment="1">
      <alignment horizontal="right" wrapText="1"/>
    </xf>
    <xf numFmtId="3" fontId="14" fillId="0" borderId="7" xfId="0" applyNumberFormat="1" applyFont="1" applyFill="1" applyBorder="1" applyAlignment="1">
      <alignment horizontal="center" wrapText="1"/>
    </xf>
    <xf numFmtId="3" fontId="3" fillId="0" borderId="4" xfId="0" applyNumberFormat="1" applyFont="1" applyFill="1" applyBorder="1" applyAlignment="1">
      <alignment horizontal="center" wrapText="1"/>
    </xf>
    <xf numFmtId="3" fontId="14" fillId="0" borderId="0" xfId="0" applyNumberFormat="1" applyFont="1" applyFill="1" applyAlignment="1">
      <alignment horizontal="center" wrapText="1"/>
    </xf>
    <xf numFmtId="3" fontId="14" fillId="0" borderId="0" xfId="0" applyNumberFormat="1" applyFont="1" applyFill="1" applyBorder="1" applyAlignment="1">
      <alignment horizontal="center" wrapText="1"/>
    </xf>
    <xf numFmtId="0" fontId="9" fillId="0" borderId="0" xfId="0" applyFont="1" applyFill="1" applyAlignment="1">
      <alignment horizontal="center"/>
    </xf>
    <xf numFmtId="3" fontId="14" fillId="0" borderId="0" xfId="0" applyNumberFormat="1" applyFont="1" applyFill="1" applyBorder="1" applyAlignment="1">
      <alignment horizontal="right" vertical="top"/>
    </xf>
    <xf numFmtId="3" fontId="11" fillId="0" borderId="0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3" fontId="11" fillId="0" borderId="0" xfId="0" applyNumberFormat="1" applyFont="1" applyFill="1" applyAlignment="1">
      <alignment horizontal="right"/>
    </xf>
    <xf numFmtId="9" fontId="8" fillId="0" borderId="0" xfId="6" applyFont="1" applyFill="1"/>
    <xf numFmtId="0" fontId="14" fillId="0" borderId="0" xfId="0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vertical="center"/>
    </xf>
    <xf numFmtId="166" fontId="9" fillId="0" borderId="0" xfId="6" applyNumberFormat="1" applyFont="1" applyFill="1"/>
    <xf numFmtId="3" fontId="14" fillId="0" borderId="0" xfId="0" applyNumberFormat="1" applyFont="1" applyFill="1" applyBorder="1" applyAlignment="1"/>
    <xf numFmtId="1" fontId="9" fillId="0" borderId="0" xfId="0" applyNumberFormat="1" applyFont="1" applyFill="1" applyBorder="1" applyAlignment="1"/>
    <xf numFmtId="165" fontId="10" fillId="0" borderId="0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 wrapText="1"/>
    </xf>
    <xf numFmtId="3" fontId="9" fillId="0" borderId="0" xfId="0" applyNumberFormat="1" applyFont="1" applyFill="1" applyAlignment="1">
      <alignment horizontal="center"/>
    </xf>
    <xf numFmtId="3" fontId="8" fillId="0" borderId="1" xfId="8" applyNumberFormat="1" applyFont="1" applyFill="1" applyBorder="1"/>
    <xf numFmtId="0" fontId="3" fillId="0" borderId="3" xfId="0" applyFont="1" applyFill="1" applyBorder="1"/>
    <xf numFmtId="0" fontId="24" fillId="0" borderId="0" xfId="2" applyFont="1" applyFill="1" applyAlignment="1" applyProtection="1"/>
    <xf numFmtId="3" fontId="9" fillId="0" borderId="4" xfId="8" applyNumberFormat="1" applyFont="1" applyFill="1" applyBorder="1"/>
    <xf numFmtId="3" fontId="3" fillId="0" borderId="1" xfId="8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right"/>
    </xf>
    <xf numFmtId="166" fontId="3" fillId="0" borderId="0" xfId="6" applyNumberFormat="1" applyFont="1" applyFill="1" applyBorder="1"/>
    <xf numFmtId="166" fontId="9" fillId="0" borderId="0" xfId="6" applyNumberFormat="1" applyFont="1" applyFill="1" applyBorder="1" applyAlignment="1">
      <alignment vertical="center"/>
    </xf>
    <xf numFmtId="168" fontId="0" fillId="0" borderId="0" xfId="8" applyNumberFormat="1" applyFont="1"/>
    <xf numFmtId="3" fontId="14" fillId="0" borderId="6" xfId="0" applyNumberFormat="1" applyFont="1" applyFill="1" applyBorder="1" applyAlignment="1">
      <alignment horizontal="right"/>
    </xf>
    <xf numFmtId="3" fontId="14" fillId="0" borderId="4" xfId="0" applyNumberFormat="1" applyFont="1" applyFill="1" applyBorder="1" applyAlignment="1">
      <alignment horizontal="right"/>
    </xf>
    <xf numFmtId="3" fontId="14" fillId="0" borderId="2" xfId="0" applyNumberFormat="1" applyFont="1" applyFill="1" applyBorder="1" applyAlignment="1">
      <alignment horizontal="right" wrapText="1"/>
    </xf>
    <xf numFmtId="0" fontId="0" fillId="4" borderId="0" xfId="0" applyFill="1"/>
    <xf numFmtId="1" fontId="14" fillId="0" borderId="0" xfId="0" applyNumberFormat="1" applyFont="1" applyFill="1" applyBorder="1" applyAlignment="1">
      <alignment horizontal="right" vertical="top"/>
    </xf>
    <xf numFmtId="1" fontId="9" fillId="0" borderId="0" xfId="0" applyNumberFormat="1" applyFont="1" applyFill="1"/>
    <xf numFmtId="1" fontId="11" fillId="0" borderId="0" xfId="0" applyNumberFormat="1" applyFont="1" applyFill="1" applyBorder="1" applyAlignment="1">
      <alignment horizontal="right"/>
    </xf>
    <xf numFmtId="0" fontId="25" fillId="0" borderId="0" xfId="0" applyFont="1" applyFill="1" applyBorder="1"/>
    <xf numFmtId="0" fontId="26" fillId="4" borderId="0" xfId="0" applyFont="1" applyFill="1"/>
    <xf numFmtId="0" fontId="25" fillId="0" borderId="0" xfId="0" applyFont="1" applyFill="1"/>
    <xf numFmtId="0" fontId="25" fillId="0" borderId="8" xfId="0" applyFont="1" applyFill="1" applyBorder="1" applyAlignment="1">
      <alignment wrapText="1"/>
    </xf>
    <xf numFmtId="0" fontId="25" fillId="0" borderId="0" xfId="0" applyFont="1" applyFill="1" applyBorder="1" applyAlignment="1">
      <alignment wrapText="1"/>
    </xf>
    <xf numFmtId="0" fontId="25" fillId="0" borderId="2" xfId="0" applyFont="1" applyFill="1" applyBorder="1" applyAlignment="1">
      <alignment horizontal="right"/>
    </xf>
    <xf numFmtId="10" fontId="14" fillId="0" borderId="0" xfId="6" applyNumberFormat="1" applyFont="1" applyFill="1" applyBorder="1" applyAlignment="1">
      <alignment horizontal="right" wrapText="1"/>
    </xf>
    <xf numFmtId="0" fontId="29" fillId="0" borderId="0" xfId="0" applyFont="1" applyFill="1"/>
    <xf numFmtId="0" fontId="29" fillId="0" borderId="0" xfId="0" applyFont="1" applyFill="1" applyBorder="1"/>
    <xf numFmtId="0" fontId="29" fillId="0" borderId="0" xfId="0" applyFont="1" applyFill="1" applyAlignment="1"/>
    <xf numFmtId="1" fontId="8" fillId="0" borderId="0" xfId="0" applyNumberFormat="1" applyFont="1" applyFill="1" applyAlignment="1">
      <alignment wrapText="1"/>
    </xf>
    <xf numFmtId="3" fontId="0" fillId="0" borderId="0" xfId="0" applyNumberFormat="1"/>
    <xf numFmtId="0" fontId="31" fillId="0" borderId="0" xfId="0" applyFont="1"/>
    <xf numFmtId="0" fontId="18" fillId="3" borderId="0" xfId="0" applyFont="1" applyFill="1" applyAlignment="1">
      <alignment vertical="center"/>
    </xf>
    <xf numFmtId="0" fontId="0" fillId="0" borderId="0" xfId="0" applyAlignment="1"/>
    <xf numFmtId="0" fontId="8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10">
    <cellStyle name="Följde hyperlänken" xfId="1"/>
    <cellStyle name="Hyperlänk" xfId="2" builtinId="8"/>
    <cellStyle name="Normal" xfId="0" builtinId="0"/>
    <cellStyle name="Normal 2" xfId="3"/>
    <cellStyle name="Normal 3" xfId="4"/>
    <cellStyle name="Normal_Blad1" xfId="5"/>
    <cellStyle name="Procent" xfId="6" builtinId="5"/>
    <cellStyle name="Total intermediaire" xfId="7"/>
    <cellStyle name="Tusental" xfId="8" builtinId="3"/>
    <cellStyle name="Tusental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3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409575</xdr:colOff>
      <xdr:row>9</xdr:row>
      <xdr:rowOff>95250</xdr:rowOff>
    </xdr:from>
    <xdr:to>
      <xdr:col>11</xdr:col>
      <xdr:colOff>85725</xdr:colOff>
      <xdr:row>10</xdr:row>
      <xdr:rowOff>238125</xdr:rowOff>
    </xdr:to>
    <xdr:pic>
      <xdr:nvPicPr>
        <xdr:cNvPr id="104921" name="Bildobjekt 3" descr="PC_SOS_logga_svv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1800225"/>
          <a:ext cx="21145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409575</xdr:colOff>
      <xdr:row>9</xdr:row>
      <xdr:rowOff>95250</xdr:rowOff>
    </xdr:from>
    <xdr:to>
      <xdr:col>11</xdr:col>
      <xdr:colOff>85725</xdr:colOff>
      <xdr:row>10</xdr:row>
      <xdr:rowOff>238125</xdr:rowOff>
    </xdr:to>
    <xdr:pic>
      <xdr:nvPicPr>
        <xdr:cNvPr id="104922" name="Bildobjekt 3" descr="PC_SOS_logga_svv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1800225"/>
          <a:ext cx="21145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161925</xdr:rowOff>
    </xdr:from>
    <xdr:to>
      <xdr:col>3</xdr:col>
      <xdr:colOff>361950</xdr:colOff>
      <xdr:row>10</xdr:row>
      <xdr:rowOff>180975</xdr:rowOff>
    </xdr:to>
    <xdr:pic>
      <xdr:nvPicPr>
        <xdr:cNvPr id="104923" name="Bildobjekt 1" descr="Trafikanalys_RGB1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33425"/>
          <a:ext cx="182880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32</xdr:row>
          <xdr:rowOff>0</xdr:rowOff>
        </xdr:from>
        <xdr:to>
          <xdr:col>0</xdr:col>
          <xdr:colOff>9525</xdr:colOff>
          <xdr:row>32</xdr:row>
          <xdr:rowOff>0</xdr:rowOff>
        </xdr:to>
        <xdr:sp macro="" textlink="">
          <xdr:nvSpPr>
            <xdr:cNvPr id="57345" name="Bild 2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31</xdr:row>
          <xdr:rowOff>38100</xdr:rowOff>
        </xdr:from>
        <xdr:to>
          <xdr:col>1</xdr:col>
          <xdr:colOff>361950</xdr:colOff>
          <xdr:row>32</xdr:row>
          <xdr:rowOff>114300</xdr:rowOff>
        </xdr:to>
        <xdr:sp macro="" textlink="">
          <xdr:nvSpPr>
            <xdr:cNvPr id="57346" name="Bild 1" hidden="1">
              <a:extLst>
                <a:ext uri="{63B3BB69-23CF-44E3-9099-C40C66FF867C}">
                  <a14:compatExt spid="_x0000_s57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31</xdr:row>
          <xdr:rowOff>47625</xdr:rowOff>
        </xdr:from>
        <xdr:to>
          <xdr:col>1</xdr:col>
          <xdr:colOff>304800</xdr:colOff>
          <xdr:row>32</xdr:row>
          <xdr:rowOff>123825</xdr:rowOff>
        </xdr:to>
        <xdr:sp macro="" textlink="">
          <xdr:nvSpPr>
            <xdr:cNvPr id="57347" name="Object 3" hidden="1">
              <a:extLst>
                <a:ext uri="{63B3BB69-23CF-44E3-9099-C40C66FF867C}">
                  <a14:compatExt spid="_x0000_s57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48</xdr:row>
          <xdr:rowOff>47625</xdr:rowOff>
        </xdr:from>
        <xdr:to>
          <xdr:col>1</xdr:col>
          <xdr:colOff>323850</xdr:colOff>
          <xdr:row>49</xdr:row>
          <xdr:rowOff>123825</xdr:rowOff>
        </xdr:to>
        <xdr:sp macro="" textlink="">
          <xdr:nvSpPr>
            <xdr:cNvPr id="57353" name="Object 9" hidden="1">
              <a:extLst>
                <a:ext uri="{63B3BB69-23CF-44E3-9099-C40C66FF867C}">
                  <a14:compatExt spid="_x0000_s57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62</xdr:row>
          <xdr:rowOff>76200</xdr:rowOff>
        </xdr:from>
        <xdr:to>
          <xdr:col>1</xdr:col>
          <xdr:colOff>314325</xdr:colOff>
          <xdr:row>63</xdr:row>
          <xdr:rowOff>152400</xdr:rowOff>
        </xdr:to>
        <xdr:sp macro="" textlink="">
          <xdr:nvSpPr>
            <xdr:cNvPr id="57354" name="Bild 3" hidden="1">
              <a:extLst>
                <a:ext uri="{63B3BB69-23CF-44E3-9099-C40C66FF867C}">
                  <a14:compatExt spid="_x0000_s57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114300</xdr:rowOff>
        </xdr:from>
        <xdr:to>
          <xdr:col>1</xdr:col>
          <xdr:colOff>533400</xdr:colOff>
          <xdr:row>21</xdr:row>
          <xdr:rowOff>28575</xdr:rowOff>
        </xdr:to>
        <xdr:sp macro="" textlink="">
          <xdr:nvSpPr>
            <xdr:cNvPr id="96257" name="Object 1" hidden="1">
              <a:extLst>
                <a:ext uri="{63B3BB69-23CF-44E3-9099-C40C66FF867C}">
                  <a14:compatExt spid="_x0000_s96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31</xdr:row>
          <xdr:rowOff>47625</xdr:rowOff>
        </xdr:from>
        <xdr:to>
          <xdr:col>1</xdr:col>
          <xdr:colOff>9525</xdr:colOff>
          <xdr:row>32</xdr:row>
          <xdr:rowOff>123825</xdr:rowOff>
        </xdr:to>
        <xdr:sp macro="" textlink="">
          <xdr:nvSpPr>
            <xdr:cNvPr id="43009" name="Bild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24</xdr:row>
      <xdr:rowOff>66675</xdr:rowOff>
    </xdr:from>
    <xdr:to>
      <xdr:col>1</xdr:col>
      <xdr:colOff>133350</xdr:colOff>
      <xdr:row>25</xdr:row>
      <xdr:rowOff>142875</xdr:rowOff>
    </xdr:to>
    <xdr:pic>
      <xdr:nvPicPr>
        <xdr:cNvPr id="10360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952875"/>
          <a:ext cx="1143000" cy="238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42</xdr:row>
          <xdr:rowOff>57150</xdr:rowOff>
        </xdr:from>
        <xdr:to>
          <xdr:col>1</xdr:col>
          <xdr:colOff>142875</xdr:colOff>
          <xdr:row>43</xdr:row>
          <xdr:rowOff>133350</xdr:rowOff>
        </xdr:to>
        <xdr:sp macro="" textlink="">
          <xdr:nvSpPr>
            <xdr:cNvPr id="7171" name="Bild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31</xdr:row>
          <xdr:rowOff>66675</xdr:rowOff>
        </xdr:from>
        <xdr:to>
          <xdr:col>1</xdr:col>
          <xdr:colOff>381000</xdr:colOff>
          <xdr:row>32</xdr:row>
          <xdr:rowOff>142875</xdr:rowOff>
        </xdr:to>
        <xdr:sp macro="" textlink="">
          <xdr:nvSpPr>
            <xdr:cNvPr id="56322" name="Object 2" hidden="1">
              <a:extLst>
                <a:ext uri="{63B3BB69-23CF-44E3-9099-C40C66FF867C}">
                  <a14:compatExt spid="_x0000_s56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62</xdr:row>
          <xdr:rowOff>0</xdr:rowOff>
        </xdr:from>
        <xdr:to>
          <xdr:col>1</xdr:col>
          <xdr:colOff>333375</xdr:colOff>
          <xdr:row>63</xdr:row>
          <xdr:rowOff>76200</xdr:rowOff>
        </xdr:to>
        <xdr:sp macro="" textlink="">
          <xdr:nvSpPr>
            <xdr:cNvPr id="56333" name="Object 13" hidden="1">
              <a:extLst>
                <a:ext uri="{63B3BB69-23CF-44E3-9099-C40C66FF867C}">
                  <a14:compatExt spid="_x0000_s56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</xdr:row>
          <xdr:rowOff>66675</xdr:rowOff>
        </xdr:from>
        <xdr:to>
          <xdr:col>1</xdr:col>
          <xdr:colOff>219075</xdr:colOff>
          <xdr:row>20</xdr:row>
          <xdr:rowOff>142875</xdr:rowOff>
        </xdr:to>
        <xdr:sp macro="" textlink="">
          <xdr:nvSpPr>
            <xdr:cNvPr id="9222" name="Object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114300</xdr:rowOff>
        </xdr:from>
        <xdr:to>
          <xdr:col>1</xdr:col>
          <xdr:colOff>419100</xdr:colOff>
          <xdr:row>32</xdr:row>
          <xdr:rowOff>28575</xdr:rowOff>
        </xdr:to>
        <xdr:sp macro="" textlink="">
          <xdr:nvSpPr>
            <xdr:cNvPr id="16385" name="Bild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57</xdr:row>
          <xdr:rowOff>47625</xdr:rowOff>
        </xdr:from>
        <xdr:to>
          <xdr:col>1</xdr:col>
          <xdr:colOff>200025</xdr:colOff>
          <xdr:row>58</xdr:row>
          <xdr:rowOff>123825</xdr:rowOff>
        </xdr:to>
        <xdr:sp macro="" textlink="">
          <xdr:nvSpPr>
            <xdr:cNvPr id="17411" name="Object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24</xdr:row>
          <xdr:rowOff>47625</xdr:rowOff>
        </xdr:from>
        <xdr:to>
          <xdr:col>1</xdr:col>
          <xdr:colOff>200025</xdr:colOff>
          <xdr:row>25</xdr:row>
          <xdr:rowOff>123825</xdr:rowOff>
        </xdr:to>
        <xdr:sp macro="" textlink="">
          <xdr:nvSpPr>
            <xdr:cNvPr id="17414" name="Object 6" hidden="1">
              <a:extLst>
                <a:ext uri="{63B3BB69-23CF-44E3-9099-C40C66FF867C}">
                  <a14:compatExt spid="_x0000_s17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</xdr:row>
          <xdr:rowOff>47625</xdr:rowOff>
        </xdr:from>
        <xdr:to>
          <xdr:col>0</xdr:col>
          <xdr:colOff>1171575</xdr:colOff>
          <xdr:row>19</xdr:row>
          <xdr:rowOff>123825</xdr:rowOff>
        </xdr:to>
        <xdr:sp macro="" textlink="">
          <xdr:nvSpPr>
            <xdr:cNvPr id="95234" name="Bild 1" hidden="1">
              <a:extLst>
                <a:ext uri="{63B3BB69-23CF-44E3-9099-C40C66FF867C}">
                  <a14:compatExt spid="_x0000_s95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</xdr:row>
          <xdr:rowOff>47625</xdr:rowOff>
        </xdr:from>
        <xdr:to>
          <xdr:col>0</xdr:col>
          <xdr:colOff>1190625</xdr:colOff>
          <xdr:row>40</xdr:row>
          <xdr:rowOff>123825</xdr:rowOff>
        </xdr:to>
        <xdr:sp macro="" textlink="">
          <xdr:nvSpPr>
            <xdr:cNvPr id="95236" name="Object 4" hidden="1">
              <a:extLst>
                <a:ext uri="{63B3BB69-23CF-44E3-9099-C40C66FF867C}">
                  <a14:compatExt spid="_x0000_s95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57150</xdr:rowOff>
        </xdr:from>
        <xdr:to>
          <xdr:col>0</xdr:col>
          <xdr:colOff>1143000</xdr:colOff>
          <xdr:row>30</xdr:row>
          <xdr:rowOff>133350</xdr:rowOff>
        </xdr:to>
        <xdr:sp macro="" textlink="">
          <xdr:nvSpPr>
            <xdr:cNvPr id="23555" name="Bild 1" hidden="1">
              <a:extLst>
                <a:ext uri="{63B3BB69-23CF-44E3-9099-C40C66FF867C}">
                  <a14:compatExt spid="_x0000_s23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19</xdr:row>
          <xdr:rowOff>28575</xdr:rowOff>
        </xdr:from>
        <xdr:to>
          <xdr:col>1</xdr:col>
          <xdr:colOff>457200</xdr:colOff>
          <xdr:row>20</xdr:row>
          <xdr:rowOff>104775</xdr:rowOff>
        </xdr:to>
        <xdr:sp macro="" textlink="">
          <xdr:nvSpPr>
            <xdr:cNvPr id="24578" name="Bild 2" hidden="1">
              <a:extLst>
                <a:ext uri="{63B3BB69-23CF-44E3-9099-C40C66FF867C}">
                  <a14:compatExt spid="_x0000_s24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60</xdr:row>
          <xdr:rowOff>95250</xdr:rowOff>
        </xdr:from>
        <xdr:to>
          <xdr:col>1</xdr:col>
          <xdr:colOff>495300</xdr:colOff>
          <xdr:row>62</xdr:row>
          <xdr:rowOff>9525</xdr:rowOff>
        </xdr:to>
        <xdr:sp macro="" textlink="">
          <xdr:nvSpPr>
            <xdr:cNvPr id="24582" name="Object 6" hidden="1">
              <a:extLst>
                <a:ext uri="{63B3BB69-23CF-44E3-9099-C40C66FF867C}">
                  <a14:compatExt spid="_x0000_s24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40</xdr:row>
          <xdr:rowOff>57150</xdr:rowOff>
        </xdr:from>
        <xdr:to>
          <xdr:col>1</xdr:col>
          <xdr:colOff>476250</xdr:colOff>
          <xdr:row>41</xdr:row>
          <xdr:rowOff>133350</xdr:rowOff>
        </xdr:to>
        <xdr:sp macro="" textlink="">
          <xdr:nvSpPr>
            <xdr:cNvPr id="24583" name="Bild 1" hidden="1">
              <a:extLst>
                <a:ext uri="{63B3BB69-23CF-44E3-9099-C40C66FF867C}">
                  <a14:compatExt spid="_x0000_s24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3.bin"/><Relationship Id="rId3" Type="http://schemas.openxmlformats.org/officeDocument/2006/relationships/vmlDrawing" Target="../drawings/vmlDrawing8.vml"/><Relationship Id="rId7" Type="http://schemas.openxmlformats.org/officeDocument/2006/relationships/image" Target="../media/image5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6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3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6" Type="http://schemas.openxmlformats.org/officeDocument/2006/relationships/oleObject" Target="../embeddings/oleObject15.bin"/><Relationship Id="rId5" Type="http://schemas.openxmlformats.org/officeDocument/2006/relationships/image" Target="../media/image6.emf"/><Relationship Id="rId10" Type="http://schemas.openxmlformats.org/officeDocument/2006/relationships/oleObject" Target="../embeddings/oleObject18.bin"/><Relationship Id="rId4" Type="http://schemas.openxmlformats.org/officeDocument/2006/relationships/oleObject" Target="../embeddings/oleObject14.bin"/><Relationship Id="rId9" Type="http://schemas.openxmlformats.org/officeDocument/2006/relationships/oleObject" Target="../embeddings/oleObject1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7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L23"/>
  <sheetViews>
    <sheetView showGridLines="0" tabSelected="1" workbookViewId="0">
      <selection sqref="A1:L1"/>
    </sheetView>
  </sheetViews>
  <sheetFormatPr defaultRowHeight="12" x14ac:dyDescent="0.2"/>
  <cols>
    <col min="1" max="1" width="9.140625" style="4"/>
    <col min="2" max="2" width="12.85546875" style="4" customWidth="1"/>
    <col min="3" max="16384" width="9.140625" style="4"/>
  </cols>
  <sheetData>
    <row r="1" spans="1:12" customFormat="1" ht="32.25" customHeight="1" x14ac:dyDescent="0.2">
      <c r="A1" s="276" t="s">
        <v>260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</row>
    <row r="2" spans="1:12" customFormat="1" ht="12.75" x14ac:dyDescent="0.2"/>
    <row r="3" spans="1:12" customFormat="1" ht="12.75" x14ac:dyDescent="0.2"/>
    <row r="4" spans="1:12" customFormat="1" ht="12.75" x14ac:dyDescent="0.2"/>
    <row r="5" spans="1:12" customFormat="1" ht="12.75" x14ac:dyDescent="0.2"/>
    <row r="6" spans="1:12" customFormat="1" ht="12.75" x14ac:dyDescent="0.2"/>
    <row r="7" spans="1:12" customFormat="1" ht="12.75" x14ac:dyDescent="0.2"/>
    <row r="8" spans="1:12" customFormat="1" ht="12.75" x14ac:dyDescent="0.2"/>
    <row r="9" spans="1:12" customFormat="1" ht="12.75" x14ac:dyDescent="0.2"/>
    <row r="10" spans="1:12" customFormat="1" ht="12.75" x14ac:dyDescent="0.2"/>
    <row r="11" spans="1:12" customFormat="1" ht="65.25" customHeight="1" x14ac:dyDescent="0.35">
      <c r="B11" s="82" t="s">
        <v>239</v>
      </c>
    </row>
    <row r="12" spans="1:12" customFormat="1" ht="18.75" x14ac:dyDescent="0.3">
      <c r="B12" s="83" t="s">
        <v>240</v>
      </c>
    </row>
    <row r="13" spans="1:12" customFormat="1" ht="18.75" x14ac:dyDescent="0.3">
      <c r="B13" s="83"/>
    </row>
    <row r="14" spans="1:12" customFormat="1" ht="12.75" x14ac:dyDescent="0.2">
      <c r="B14" s="1" t="s">
        <v>185</v>
      </c>
      <c r="F14" s="275" t="s">
        <v>273</v>
      </c>
    </row>
    <row r="15" spans="1:12" customFormat="1" ht="18.75" x14ac:dyDescent="0.3">
      <c r="B15" s="83"/>
    </row>
    <row r="16" spans="1:12" customFormat="1" ht="12.75" x14ac:dyDescent="0.2">
      <c r="B16" s="1" t="s">
        <v>155</v>
      </c>
    </row>
    <row r="17" spans="2:2" customFormat="1" ht="12.75" x14ac:dyDescent="0.2">
      <c r="B17" s="57" t="s">
        <v>170</v>
      </c>
    </row>
    <row r="18" spans="2:2" customFormat="1" ht="12.75" x14ac:dyDescent="0.2">
      <c r="B18" s="57" t="s">
        <v>171</v>
      </c>
    </row>
    <row r="19" spans="2:2" customFormat="1" ht="18.75" x14ac:dyDescent="0.3">
      <c r="B19" s="84"/>
    </row>
    <row r="20" spans="2:2" customFormat="1" ht="12.75" x14ac:dyDescent="0.2"/>
    <row r="21" spans="2:2" customFormat="1" ht="12.75" x14ac:dyDescent="0.2">
      <c r="B21" s="1" t="s">
        <v>172</v>
      </c>
    </row>
    <row r="22" spans="2:2" customFormat="1" ht="12.75" x14ac:dyDescent="0.2">
      <c r="B22" t="s">
        <v>186</v>
      </c>
    </row>
    <row r="23" spans="2:2" customFormat="1" ht="12.75" x14ac:dyDescent="0.2">
      <c r="B23" t="s">
        <v>187</v>
      </c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4">
    <pageSetUpPr fitToPage="1"/>
  </sheetPr>
  <dimension ref="A1:IO73"/>
  <sheetViews>
    <sheetView showGridLines="0" tabSelected="1" zoomScaleNormal="100" workbookViewId="0">
      <selection sqref="A1:L1"/>
    </sheetView>
  </sheetViews>
  <sheetFormatPr defaultRowHeight="12.75" customHeight="1" x14ac:dyDescent="0.2"/>
  <cols>
    <col min="1" max="1" width="10.5703125" style="20" customWidth="1"/>
    <col min="2" max="2" width="10.5703125" style="18" customWidth="1"/>
    <col min="3" max="3" width="15.28515625" style="18" customWidth="1"/>
    <col min="4" max="4" width="16.5703125" style="20" customWidth="1"/>
    <col min="5" max="5" width="1.42578125" style="20" customWidth="1"/>
    <col min="6" max="6" width="15.85546875" style="20" customWidth="1"/>
    <col min="7" max="7" width="10.28515625" style="20" customWidth="1"/>
    <col min="8" max="8" width="12.85546875" style="21" customWidth="1"/>
    <col min="9" max="9" width="19" style="21" customWidth="1"/>
    <col min="10" max="10" width="10.42578125" style="21" customWidth="1"/>
    <col min="11" max="11" width="15.28515625" style="19" customWidth="1"/>
    <col min="12" max="12" width="9.85546875" style="10" bestFit="1" customWidth="1"/>
    <col min="13" max="14" width="9.140625" style="10"/>
    <col min="15" max="16384" width="9.140625" style="21"/>
  </cols>
  <sheetData>
    <row r="1" spans="1:19" ht="12.75" customHeight="1" x14ac:dyDescent="0.2">
      <c r="G1" s="46"/>
      <c r="N1" s="45"/>
    </row>
    <row r="2" spans="1:19" s="23" customFormat="1" ht="12.75" customHeight="1" x14ac:dyDescent="0.2">
      <c r="A2" s="116" t="s">
        <v>199</v>
      </c>
      <c r="B2" s="115"/>
      <c r="C2" s="115"/>
      <c r="D2" s="24"/>
      <c r="E2" s="24"/>
      <c r="F2" s="24"/>
      <c r="G2" s="24"/>
      <c r="K2" s="46"/>
      <c r="L2" s="45"/>
      <c r="M2" s="45"/>
      <c r="N2" s="45"/>
    </row>
    <row r="3" spans="1:19" s="23" customFormat="1" ht="12.75" customHeight="1" x14ac:dyDescent="0.2">
      <c r="A3" s="95" t="s">
        <v>203</v>
      </c>
      <c r="B3" s="24"/>
      <c r="C3" s="24"/>
      <c r="D3" s="24"/>
      <c r="E3" s="24"/>
      <c r="F3" s="24"/>
      <c r="G3" s="24"/>
      <c r="K3" s="46"/>
      <c r="L3" s="45"/>
      <c r="M3" s="45"/>
      <c r="N3" s="45"/>
    </row>
    <row r="4" spans="1:19" s="23" customFormat="1" ht="12.75" customHeight="1" x14ac:dyDescent="0.2">
      <c r="A4" s="35" t="s">
        <v>204</v>
      </c>
      <c r="K4" s="46"/>
      <c r="L4" s="45"/>
      <c r="M4" s="45"/>
      <c r="N4" s="45"/>
    </row>
    <row r="5" spans="1:19" s="23" customFormat="1" ht="12.75" customHeight="1" x14ac:dyDescent="0.2">
      <c r="A5" s="16"/>
      <c r="B5" s="64"/>
      <c r="C5" s="64"/>
      <c r="D5" s="64"/>
      <c r="E5" s="64"/>
      <c r="F5" s="64"/>
      <c r="G5" s="64"/>
      <c r="H5" s="64"/>
      <c r="I5" s="64"/>
      <c r="K5" s="45"/>
      <c r="L5" s="45"/>
      <c r="M5" s="45"/>
      <c r="N5" s="45"/>
    </row>
    <row r="6" spans="1:19" s="23" customFormat="1" ht="12.75" customHeight="1" x14ac:dyDescent="0.2">
      <c r="A6" s="98" t="s">
        <v>82</v>
      </c>
      <c r="B6" s="98"/>
      <c r="C6" s="26" t="s">
        <v>15</v>
      </c>
      <c r="D6" s="144"/>
      <c r="E6" s="144"/>
      <c r="F6" s="144" t="s">
        <v>83</v>
      </c>
      <c r="G6" s="144"/>
      <c r="H6" s="26"/>
      <c r="I6" s="144" t="s">
        <v>17</v>
      </c>
      <c r="K6" s="45"/>
      <c r="L6" s="45"/>
      <c r="M6" s="45"/>
      <c r="N6" s="45"/>
    </row>
    <row r="7" spans="1:19" ht="12.75" customHeight="1" x14ac:dyDescent="0.2">
      <c r="A7" s="150" t="s">
        <v>167</v>
      </c>
      <c r="B7" s="60"/>
      <c r="C7" s="60">
        <v>5307231.5</v>
      </c>
      <c r="D7" s="60"/>
      <c r="E7" s="60"/>
      <c r="F7" s="60">
        <v>1945</v>
      </c>
      <c r="G7" s="60"/>
      <c r="H7" s="60"/>
      <c r="I7" s="58">
        <f>C7/F7</f>
        <v>2728.6537275064265</v>
      </c>
      <c r="J7" s="72"/>
      <c r="K7" s="72"/>
      <c r="L7" s="72"/>
      <c r="M7" s="72"/>
      <c r="S7" s="23"/>
    </row>
    <row r="8" spans="1:19" ht="12.75" customHeight="1" x14ac:dyDescent="0.2">
      <c r="A8" s="103" t="s">
        <v>166</v>
      </c>
      <c r="B8" s="38"/>
      <c r="C8" s="38">
        <v>4357936.3</v>
      </c>
      <c r="D8" s="38"/>
      <c r="E8" s="38"/>
      <c r="F8" s="38">
        <v>1305</v>
      </c>
      <c r="G8" s="38"/>
      <c r="H8" s="38"/>
      <c r="I8" s="58">
        <f t="shared" ref="I8:I18" si="0">C8/F8</f>
        <v>3339.4147892720307</v>
      </c>
      <c r="J8" s="72"/>
      <c r="K8" s="72"/>
      <c r="L8" s="72"/>
      <c r="M8" s="72"/>
      <c r="S8" s="23"/>
    </row>
    <row r="9" spans="1:19" ht="12.75" customHeight="1" x14ac:dyDescent="0.2">
      <c r="A9" s="103" t="s">
        <v>165</v>
      </c>
      <c r="B9" s="38"/>
      <c r="C9" s="38">
        <v>7114552.5</v>
      </c>
      <c r="D9" s="38"/>
      <c r="E9" s="38"/>
      <c r="F9" s="38">
        <v>1381</v>
      </c>
      <c r="G9" s="38"/>
      <c r="H9" s="38"/>
      <c r="I9" s="58">
        <f t="shared" si="0"/>
        <v>5151.7396813902969</v>
      </c>
      <c r="J9" s="72"/>
      <c r="K9" s="72"/>
      <c r="L9" s="72"/>
      <c r="M9" s="72"/>
      <c r="S9" s="23"/>
    </row>
    <row r="10" spans="1:19" ht="12.75" customHeight="1" x14ac:dyDescent="0.2">
      <c r="A10" s="103" t="s">
        <v>164</v>
      </c>
      <c r="B10" s="38"/>
      <c r="C10" s="38">
        <v>10707195.1</v>
      </c>
      <c r="D10" s="38"/>
      <c r="E10" s="38"/>
      <c r="F10" s="38">
        <v>1714</v>
      </c>
      <c r="G10" s="38"/>
      <c r="H10" s="38"/>
      <c r="I10" s="58">
        <f t="shared" si="0"/>
        <v>6246.9049591598596</v>
      </c>
      <c r="J10" s="72"/>
      <c r="K10" s="72"/>
      <c r="L10" s="72"/>
      <c r="M10" s="72"/>
      <c r="S10" s="23"/>
    </row>
    <row r="11" spans="1:19" ht="12.75" customHeight="1" x14ac:dyDescent="0.2">
      <c r="A11" s="103" t="s">
        <v>163</v>
      </c>
      <c r="B11" s="38"/>
      <c r="C11" s="38">
        <v>6286885</v>
      </c>
      <c r="D11" s="38"/>
      <c r="E11" s="38"/>
      <c r="F11" s="38">
        <v>1071</v>
      </c>
      <c r="G11" s="38"/>
      <c r="H11" s="38"/>
      <c r="I11" s="58">
        <f t="shared" si="0"/>
        <v>5870.1073762838469</v>
      </c>
      <c r="J11" s="119"/>
      <c r="K11" s="72"/>
      <c r="L11" s="72"/>
      <c r="M11" s="72"/>
      <c r="S11" s="23"/>
    </row>
    <row r="12" spans="1:19" ht="12.75" customHeight="1" x14ac:dyDescent="0.2">
      <c r="A12" s="103" t="s">
        <v>162</v>
      </c>
      <c r="B12" s="38"/>
      <c r="C12" s="38">
        <v>9892059.5</v>
      </c>
      <c r="D12" s="38"/>
      <c r="E12" s="38"/>
      <c r="F12" s="38">
        <v>1745</v>
      </c>
      <c r="G12" s="38"/>
      <c r="H12" s="38"/>
      <c r="I12" s="58">
        <f t="shared" si="0"/>
        <v>5668.8020057306594</v>
      </c>
      <c r="J12" s="119"/>
      <c r="K12" s="72"/>
      <c r="L12" s="72"/>
      <c r="M12" s="72"/>
      <c r="S12" s="23"/>
    </row>
    <row r="13" spans="1:19" ht="12.75" customHeight="1" x14ac:dyDescent="0.2">
      <c r="A13" s="103" t="s">
        <v>161</v>
      </c>
      <c r="B13" s="38"/>
      <c r="C13" s="38">
        <v>12924529.800000001</v>
      </c>
      <c r="D13" s="38"/>
      <c r="E13" s="38"/>
      <c r="F13" s="38">
        <v>1809</v>
      </c>
      <c r="G13" s="38"/>
      <c r="H13" s="38"/>
      <c r="I13" s="58">
        <f t="shared" si="0"/>
        <v>7144.5714759535658</v>
      </c>
      <c r="J13" s="119"/>
      <c r="K13" s="72"/>
      <c r="L13" s="72"/>
      <c r="M13" s="72"/>
      <c r="S13" s="23"/>
    </row>
    <row r="14" spans="1:19" ht="12.75" customHeight="1" x14ac:dyDescent="0.2">
      <c r="A14" s="103" t="s">
        <v>160</v>
      </c>
      <c r="B14" s="38"/>
      <c r="C14" s="38">
        <v>9692326.5999999996</v>
      </c>
      <c r="D14" s="38"/>
      <c r="E14" s="38"/>
      <c r="F14" s="38">
        <v>1587</v>
      </c>
      <c r="G14" s="38"/>
      <c r="H14" s="38"/>
      <c r="I14" s="58">
        <f t="shared" si="0"/>
        <v>6107.3261499684941</v>
      </c>
      <c r="J14" s="119"/>
      <c r="K14" s="72"/>
      <c r="L14" s="72"/>
      <c r="M14" s="72"/>
      <c r="S14" s="23"/>
    </row>
    <row r="15" spans="1:19" s="23" customFormat="1" ht="12.75" customHeight="1" x14ac:dyDescent="0.2">
      <c r="A15" s="103" t="s">
        <v>159</v>
      </c>
      <c r="B15" s="38"/>
      <c r="C15" s="38">
        <v>7132664</v>
      </c>
      <c r="D15" s="38"/>
      <c r="E15" s="38"/>
      <c r="F15" s="38">
        <v>1100</v>
      </c>
      <c r="G15" s="38"/>
      <c r="H15" s="38"/>
      <c r="I15" s="58">
        <f t="shared" si="0"/>
        <v>6484.24</v>
      </c>
      <c r="J15" s="119"/>
      <c r="K15" s="72"/>
      <c r="L15" s="72"/>
      <c r="M15" s="72"/>
      <c r="N15" s="10"/>
      <c r="R15" s="21"/>
    </row>
    <row r="16" spans="1:19" ht="12.75" customHeight="1" x14ac:dyDescent="0.2">
      <c r="A16" s="103" t="s">
        <v>158</v>
      </c>
      <c r="B16" s="38"/>
      <c r="C16" s="38">
        <v>3220140.9</v>
      </c>
      <c r="D16" s="38"/>
      <c r="E16" s="38"/>
      <c r="F16" s="38">
        <v>532</v>
      </c>
      <c r="G16" s="38"/>
      <c r="H16" s="38"/>
      <c r="I16" s="58">
        <f t="shared" si="0"/>
        <v>6052.8964285714283</v>
      </c>
      <c r="J16" s="72"/>
      <c r="K16" s="72"/>
      <c r="L16" s="72"/>
      <c r="M16" s="72"/>
      <c r="S16" s="23"/>
    </row>
    <row r="17" spans="1:19" ht="12.75" customHeight="1" x14ac:dyDescent="0.2">
      <c r="A17" s="11" t="s">
        <v>85</v>
      </c>
      <c r="B17" s="38"/>
      <c r="C17" s="38">
        <v>20863490.300000001</v>
      </c>
      <c r="D17" s="38"/>
      <c r="E17" s="38"/>
      <c r="F17" s="38">
        <v>3224</v>
      </c>
      <c r="G17" s="38"/>
      <c r="H17" s="38"/>
      <c r="I17" s="58">
        <f t="shared" si="0"/>
        <v>6471.3059243176185</v>
      </c>
      <c r="J17" s="40"/>
      <c r="K17" s="72"/>
      <c r="L17" s="72"/>
      <c r="M17" s="72"/>
    </row>
    <row r="18" spans="1:19" s="23" customFormat="1" ht="12.75" customHeight="1" x14ac:dyDescent="0.2">
      <c r="A18" s="112" t="s">
        <v>1</v>
      </c>
      <c r="B18" s="62"/>
      <c r="C18" s="62">
        <f>SUM(C7:C17)</f>
        <v>97499011.500000015</v>
      </c>
      <c r="D18" s="62"/>
      <c r="E18" s="62"/>
      <c r="F18" s="62">
        <f>SUM(F7:F17)</f>
        <v>17413</v>
      </c>
      <c r="G18" s="62"/>
      <c r="H18" s="62"/>
      <c r="I18" s="62">
        <f t="shared" si="0"/>
        <v>5599.2081490840183</v>
      </c>
      <c r="J18" s="22"/>
      <c r="K18" s="72"/>
      <c r="L18" s="72"/>
      <c r="M18" s="33"/>
      <c r="N18" s="45"/>
      <c r="S18" s="21"/>
    </row>
    <row r="19" spans="1:19" ht="12.75" customHeight="1" x14ac:dyDescent="0.2">
      <c r="A19" s="68" t="s">
        <v>227</v>
      </c>
      <c r="B19" s="119"/>
      <c r="C19" s="119"/>
      <c r="D19" s="217"/>
      <c r="E19" s="217"/>
      <c r="F19" s="217"/>
      <c r="G19" s="119"/>
      <c r="K19" s="72"/>
    </row>
    <row r="20" spans="1:19" ht="12.75" customHeight="1" x14ac:dyDescent="0.2">
      <c r="A20" s="109"/>
      <c r="B20" s="119"/>
      <c r="C20" s="119"/>
      <c r="D20" s="119"/>
      <c r="E20" s="119"/>
      <c r="F20" s="119"/>
      <c r="G20" s="119"/>
    </row>
    <row r="21" spans="1:19" ht="12.75" customHeight="1" x14ac:dyDescent="0.2">
      <c r="B21" s="115"/>
      <c r="C21" s="115"/>
      <c r="D21" s="119"/>
      <c r="E21" s="119"/>
      <c r="F21" s="119"/>
      <c r="G21" s="119"/>
      <c r="H21" s="72"/>
      <c r="K21"/>
      <c r="L21"/>
      <c r="M21"/>
      <c r="N21"/>
      <c r="O21"/>
      <c r="P21"/>
    </row>
    <row r="22" spans="1:19" ht="12.75" customHeight="1" x14ac:dyDescent="0.2">
      <c r="K22"/>
      <c r="L22"/>
      <c r="M22"/>
      <c r="N22"/>
      <c r="O22"/>
      <c r="P22"/>
    </row>
    <row r="23" spans="1:19" s="23" customFormat="1" ht="12.75" customHeight="1" x14ac:dyDescent="0.2">
      <c r="A23" s="116" t="s">
        <v>200</v>
      </c>
      <c r="B23" s="115"/>
      <c r="C23" s="115"/>
      <c r="D23" s="24"/>
      <c r="E23" s="24"/>
      <c r="F23" s="24"/>
      <c r="G23" s="46"/>
      <c r="K23"/>
      <c r="L23"/>
      <c r="M23"/>
      <c r="N23"/>
      <c r="O23"/>
      <c r="P23"/>
    </row>
    <row r="24" spans="1:19" s="23" customFormat="1" ht="12.75" customHeight="1" x14ac:dyDescent="0.2">
      <c r="A24" s="95" t="s">
        <v>205</v>
      </c>
      <c r="B24" s="24"/>
      <c r="C24" s="24"/>
      <c r="D24" s="24"/>
      <c r="E24" s="24"/>
      <c r="F24" s="24"/>
      <c r="G24" s="24"/>
      <c r="K24"/>
      <c r="L24"/>
      <c r="M24"/>
      <c r="N24"/>
      <c r="O24"/>
      <c r="P24"/>
    </row>
    <row r="25" spans="1:19" s="23" customFormat="1" ht="12.75" customHeight="1" x14ac:dyDescent="0.2">
      <c r="A25" s="271" t="s">
        <v>206</v>
      </c>
      <c r="K25"/>
      <c r="L25"/>
      <c r="M25"/>
      <c r="N25"/>
      <c r="O25"/>
      <c r="P25"/>
    </row>
    <row r="26" spans="1:19" s="23" customFormat="1" ht="12.75" customHeight="1" x14ac:dyDescent="0.2">
      <c r="A26" s="63"/>
      <c r="B26" s="64"/>
      <c r="C26" s="64"/>
      <c r="D26" s="64"/>
      <c r="E26" s="64"/>
      <c r="F26" s="64"/>
      <c r="K26"/>
      <c r="L26"/>
      <c r="M26"/>
      <c r="N26"/>
      <c r="O26"/>
      <c r="P26"/>
    </row>
    <row r="27" spans="1:19" s="23" customFormat="1" ht="12.75" customHeight="1" x14ac:dyDescent="0.2">
      <c r="A27" s="24"/>
      <c r="C27" s="36" t="s">
        <v>72</v>
      </c>
      <c r="D27" s="47" t="s">
        <v>152</v>
      </c>
      <c r="E27" s="159"/>
      <c r="F27" s="55" t="s">
        <v>153</v>
      </c>
      <c r="G27" s="47"/>
      <c r="H27" s="47"/>
      <c r="I27" s="36"/>
      <c r="K27"/>
      <c r="L27"/>
      <c r="M27"/>
      <c r="N27"/>
      <c r="O27"/>
      <c r="P27"/>
    </row>
    <row r="28" spans="1:19" s="55" customFormat="1" ht="12.75" customHeight="1" x14ac:dyDescent="0.2">
      <c r="A28" s="42"/>
      <c r="C28" s="266"/>
      <c r="D28" s="266"/>
      <c r="E28" s="267"/>
      <c r="F28" s="266"/>
      <c r="H28" s="110"/>
      <c r="I28" s="70"/>
      <c r="J28" s="70"/>
      <c r="K28"/>
      <c r="L28"/>
      <c r="M28"/>
      <c r="N28"/>
      <c r="O28"/>
      <c r="P28"/>
    </row>
    <row r="29" spans="1:19" s="55" customFormat="1" ht="12.75" customHeight="1" x14ac:dyDescent="0.2">
      <c r="A29" s="63" t="s">
        <v>25</v>
      </c>
      <c r="B29" s="63"/>
      <c r="C29" s="268"/>
      <c r="D29" s="268"/>
      <c r="E29" s="268"/>
      <c r="F29" s="268"/>
      <c r="J29" s="70"/>
      <c r="K29"/>
      <c r="L29"/>
      <c r="M29"/>
      <c r="N29"/>
      <c r="O29"/>
      <c r="P29"/>
    </row>
    <row r="30" spans="1:19" s="55" customFormat="1" ht="12.75" customHeight="1" x14ac:dyDescent="0.2">
      <c r="A30" s="198" t="s">
        <v>10</v>
      </c>
      <c r="B30" s="201"/>
      <c r="C30" s="58">
        <v>58652.4</v>
      </c>
      <c r="D30" s="58">
        <v>64</v>
      </c>
      <c r="E30" s="59"/>
      <c r="F30" s="58">
        <f>C30/D30</f>
        <v>916.44375000000002</v>
      </c>
      <c r="G30" s="110"/>
      <c r="J30" s="182"/>
      <c r="K30"/>
      <c r="L30"/>
      <c r="M30"/>
      <c r="N30"/>
      <c r="O30"/>
      <c r="P30"/>
    </row>
    <row r="31" spans="1:19" s="55" customFormat="1" ht="12.75" customHeight="1" x14ac:dyDescent="0.2">
      <c r="A31" s="201" t="s">
        <v>11</v>
      </c>
      <c r="B31" s="201"/>
      <c r="C31" s="58">
        <v>71515817.599999994</v>
      </c>
      <c r="D31" s="58">
        <v>13375</v>
      </c>
      <c r="E31" s="58"/>
      <c r="F31" s="58">
        <f t="shared" ref="F31:F38" si="1">C31/D31</f>
        <v>5346.9770168224295</v>
      </c>
      <c r="G31" s="41"/>
      <c r="J31" s="182"/>
      <c r="K31"/>
      <c r="L31"/>
      <c r="M31"/>
      <c r="N31"/>
      <c r="O31"/>
      <c r="P31"/>
    </row>
    <row r="32" spans="1:19" s="55" customFormat="1" ht="12.75" customHeight="1" x14ac:dyDescent="0.2">
      <c r="A32" s="201" t="s">
        <v>7</v>
      </c>
      <c r="B32" s="201"/>
      <c r="C32" s="58">
        <v>98471</v>
      </c>
      <c r="D32" s="58">
        <v>28</v>
      </c>
      <c r="E32" s="58"/>
      <c r="F32" s="58">
        <f t="shared" si="1"/>
        <v>3516.8214285714284</v>
      </c>
      <c r="G32" s="41"/>
      <c r="J32" s="182"/>
      <c r="K32"/>
      <c r="L32"/>
      <c r="M32"/>
      <c r="N32"/>
      <c r="O32"/>
      <c r="P32"/>
    </row>
    <row r="33" spans="1:249" s="55" customFormat="1" x14ac:dyDescent="0.2">
      <c r="A33" s="201" t="s">
        <v>174</v>
      </c>
      <c r="B33" s="201"/>
      <c r="C33" s="58">
        <v>359112.1</v>
      </c>
      <c r="D33" s="58">
        <v>80</v>
      </c>
      <c r="E33" s="58"/>
      <c r="F33" s="58">
        <f t="shared" si="1"/>
        <v>4488.9012499999999</v>
      </c>
      <c r="G33" s="41"/>
      <c r="J33" s="182"/>
      <c r="K33"/>
      <c r="L33"/>
      <c r="M33"/>
      <c r="N33"/>
      <c r="O33"/>
      <c r="P33"/>
    </row>
    <row r="34" spans="1:249" s="55" customFormat="1" ht="22.5" x14ac:dyDescent="0.2">
      <c r="A34" s="202" t="s">
        <v>176</v>
      </c>
      <c r="B34" s="201"/>
      <c r="C34" s="58">
        <v>4105701.8</v>
      </c>
      <c r="D34" s="58">
        <v>661</v>
      </c>
      <c r="E34" s="58"/>
      <c r="F34" s="58">
        <f t="shared" si="1"/>
        <v>6211.349167927382</v>
      </c>
      <c r="G34" s="41"/>
      <c r="J34" s="182"/>
      <c r="K34"/>
      <c r="L34"/>
      <c r="M34"/>
      <c r="N34"/>
      <c r="O34"/>
      <c r="P34"/>
    </row>
    <row r="35" spans="1:249" s="55" customFormat="1" ht="22.5" x14ac:dyDescent="0.2">
      <c r="A35" s="202" t="s">
        <v>173</v>
      </c>
      <c r="B35" s="201"/>
      <c r="C35" s="58">
        <v>17313946.899999999</v>
      </c>
      <c r="D35" s="58">
        <v>2422</v>
      </c>
      <c r="E35" s="58"/>
      <c r="F35" s="58">
        <f t="shared" si="1"/>
        <v>7148.6155656482242</v>
      </c>
      <c r="G35" s="41"/>
      <c r="J35" s="182"/>
      <c r="K35"/>
      <c r="L35"/>
      <c r="M35"/>
      <c r="N35"/>
      <c r="O35"/>
      <c r="P35"/>
    </row>
    <row r="36" spans="1:249" s="55" customFormat="1" ht="21.75" customHeight="1" x14ac:dyDescent="0.2">
      <c r="A36" s="76" t="s">
        <v>182</v>
      </c>
      <c r="B36" s="201"/>
      <c r="C36" s="58">
        <v>3857749.4</v>
      </c>
      <c r="D36" s="58">
        <v>732</v>
      </c>
      <c r="E36" s="58"/>
      <c r="F36" s="58">
        <f t="shared" si="1"/>
        <v>5270.1494535519123</v>
      </c>
      <c r="G36" s="41"/>
      <c r="J36" s="182"/>
      <c r="K36"/>
      <c r="L36"/>
      <c r="M36"/>
      <c r="N36"/>
      <c r="O36"/>
      <c r="P36"/>
    </row>
    <row r="37" spans="1:249" s="55" customFormat="1" ht="12.75" customHeight="1" x14ac:dyDescent="0.2">
      <c r="A37" s="201" t="s">
        <v>70</v>
      </c>
      <c r="B37" s="201"/>
      <c r="C37" s="58">
        <v>189560.3</v>
      </c>
      <c r="D37" s="58">
        <v>51</v>
      </c>
      <c r="E37" s="58"/>
      <c r="F37" s="58">
        <f t="shared" si="1"/>
        <v>3716.8686274509801</v>
      </c>
      <c r="G37" s="47"/>
      <c r="H37" s="33"/>
      <c r="I37" s="70"/>
      <c r="J37" s="70"/>
      <c r="K37"/>
      <c r="L37"/>
      <c r="M37"/>
      <c r="N37"/>
      <c r="O37"/>
      <c r="P37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  <c r="DZ37" s="54"/>
      <c r="EA37" s="54"/>
      <c r="EB37" s="54"/>
      <c r="EC37" s="54"/>
      <c r="ED37" s="54"/>
      <c r="EE37" s="54"/>
      <c r="EF37" s="54"/>
      <c r="EG37" s="54"/>
      <c r="EH37" s="54"/>
      <c r="EI37" s="54"/>
      <c r="EJ37" s="54"/>
      <c r="EK37" s="54"/>
      <c r="EL37" s="54"/>
      <c r="EM37" s="54"/>
      <c r="EN37" s="54"/>
      <c r="EO37" s="54"/>
      <c r="EP37" s="54"/>
      <c r="EQ37" s="54"/>
      <c r="ER37" s="54"/>
      <c r="ES37" s="54"/>
      <c r="ET37" s="54"/>
      <c r="EU37" s="54"/>
      <c r="EV37" s="54"/>
      <c r="EW37" s="54"/>
      <c r="EX37" s="54"/>
      <c r="EY37" s="54"/>
      <c r="EZ37" s="54"/>
      <c r="FA37" s="54"/>
      <c r="FB37" s="54"/>
      <c r="FC37" s="54"/>
      <c r="FD37" s="54"/>
      <c r="FE37" s="54"/>
      <c r="FF37" s="54"/>
      <c r="FG37" s="54"/>
      <c r="FH37" s="54"/>
      <c r="FI37" s="54"/>
      <c r="FJ37" s="54"/>
      <c r="FK37" s="54"/>
      <c r="FL37" s="54"/>
      <c r="FM37" s="54"/>
      <c r="FN37" s="54"/>
      <c r="FO37" s="54"/>
      <c r="FP37" s="54"/>
      <c r="FQ37" s="54"/>
      <c r="FR37" s="54"/>
      <c r="FS37" s="54"/>
      <c r="FT37" s="54"/>
      <c r="FU37" s="54"/>
      <c r="FV37" s="54"/>
      <c r="FW37" s="54"/>
      <c r="FX37" s="54"/>
      <c r="FY37" s="54"/>
      <c r="FZ37" s="54"/>
      <c r="GA37" s="54"/>
      <c r="GB37" s="54"/>
      <c r="GC37" s="54"/>
      <c r="GD37" s="54"/>
      <c r="GE37" s="54"/>
      <c r="GF37" s="54"/>
      <c r="GG37" s="54"/>
      <c r="GH37" s="54"/>
      <c r="GI37" s="54"/>
      <c r="GJ37" s="54"/>
      <c r="GK37" s="54"/>
      <c r="GL37" s="54"/>
      <c r="GM37" s="54"/>
      <c r="GN37" s="54"/>
      <c r="GO37" s="54"/>
      <c r="GP37" s="54"/>
      <c r="GQ37" s="54"/>
      <c r="GR37" s="54"/>
      <c r="GS37" s="54"/>
      <c r="GT37" s="54"/>
      <c r="GU37" s="54"/>
      <c r="GV37" s="54"/>
      <c r="GW37" s="54"/>
      <c r="GX37" s="54"/>
      <c r="GY37" s="54"/>
      <c r="GZ37" s="54"/>
      <c r="HA37" s="54"/>
      <c r="HB37" s="54"/>
      <c r="HC37" s="54"/>
      <c r="HD37" s="54"/>
      <c r="HE37" s="54"/>
      <c r="HF37" s="54"/>
      <c r="HG37" s="54"/>
      <c r="HH37" s="54"/>
      <c r="HI37" s="54"/>
      <c r="HJ37" s="54"/>
      <c r="HK37" s="54"/>
      <c r="HL37" s="54"/>
      <c r="HM37" s="54"/>
      <c r="HN37" s="54"/>
      <c r="HO37" s="54"/>
      <c r="HP37" s="54"/>
      <c r="HQ37" s="54"/>
      <c r="HR37" s="54"/>
      <c r="HS37" s="54"/>
      <c r="HT37" s="54"/>
      <c r="HU37" s="54"/>
      <c r="HV37" s="54"/>
      <c r="HW37" s="54"/>
      <c r="HX37" s="54"/>
      <c r="HY37" s="54"/>
      <c r="HZ37" s="54"/>
      <c r="IA37" s="54"/>
      <c r="IB37" s="54"/>
      <c r="IC37" s="54"/>
      <c r="ID37" s="54"/>
      <c r="IE37" s="54"/>
      <c r="IF37" s="54"/>
      <c r="IG37" s="54"/>
      <c r="IH37" s="54"/>
      <c r="II37" s="54"/>
      <c r="IJ37" s="54"/>
      <c r="IK37" s="54"/>
      <c r="IL37" s="54"/>
      <c r="IM37" s="54"/>
      <c r="IN37" s="54"/>
      <c r="IO37" s="54"/>
    </row>
    <row r="38" spans="1:249" s="55" customFormat="1" ht="12.75" customHeight="1" x14ac:dyDescent="0.2">
      <c r="A38" s="112" t="s">
        <v>1</v>
      </c>
      <c r="B38" s="218"/>
      <c r="C38" s="61">
        <f>SUM(C30:C37)</f>
        <v>97499011.499999985</v>
      </c>
      <c r="D38" s="61">
        <f>SUM(D30:D37)</f>
        <v>17413</v>
      </c>
      <c r="E38" s="61"/>
      <c r="F38" s="61">
        <f t="shared" si="1"/>
        <v>5599.2081490840164</v>
      </c>
      <c r="G38"/>
      <c r="I38" s="70"/>
      <c r="J38" s="70"/>
      <c r="K38"/>
      <c r="L38"/>
      <c r="M38"/>
      <c r="N38"/>
      <c r="O38"/>
      <c r="P38"/>
    </row>
    <row r="39" spans="1:249" s="55" customFormat="1" ht="12.75" customHeight="1" x14ac:dyDescent="0.2">
      <c r="A39" s="68" t="s">
        <v>227</v>
      </c>
      <c r="B39" s="119"/>
      <c r="C39" s="119"/>
      <c r="D39" s="217"/>
      <c r="E39" s="217"/>
      <c r="F39" s="217"/>
      <c r="G39"/>
      <c r="I39" s="70"/>
      <c r="J39" s="70"/>
      <c r="K39"/>
      <c r="L39"/>
      <c r="M39"/>
      <c r="N39"/>
      <c r="O39"/>
      <c r="P39"/>
    </row>
    <row r="40" spans="1:249" s="55" customFormat="1" ht="12.75" customHeight="1" x14ac:dyDescent="0.2">
      <c r="A40" s="68"/>
      <c r="B40" s="119"/>
      <c r="C40" s="119"/>
      <c r="D40" s="119"/>
      <c r="E40" s="119"/>
      <c r="F40" s="119"/>
      <c r="G40" s="68"/>
      <c r="K40"/>
      <c r="L40"/>
      <c r="M40"/>
      <c r="N40"/>
      <c r="O40"/>
      <c r="P40"/>
    </row>
    <row r="41" spans="1:249" s="55" customFormat="1" ht="12.75" customHeight="1" x14ac:dyDescent="0.2">
      <c r="A41" s="68"/>
      <c r="B41" s="42"/>
      <c r="C41" s="42"/>
      <c r="D41" s="80"/>
      <c r="E41" s="80"/>
      <c r="F41" s="80"/>
      <c r="G41" s="68"/>
      <c r="K41"/>
      <c r="L41"/>
      <c r="M41"/>
      <c r="N41"/>
      <c r="O41"/>
      <c r="P41"/>
    </row>
    <row r="42" spans="1:249" ht="12.75" customHeight="1" x14ac:dyDescent="0.2">
      <c r="A42" s="68"/>
      <c r="B42" s="42"/>
      <c r="C42" s="42"/>
      <c r="D42" s="80"/>
      <c r="E42" s="80"/>
      <c r="F42" s="68"/>
    </row>
    <row r="43" spans="1:249" s="55" customFormat="1" ht="12.75" customHeight="1" x14ac:dyDescent="0.2">
      <c r="A43" s="20"/>
      <c r="B43" s="18"/>
      <c r="C43" s="18"/>
      <c r="D43" s="20"/>
      <c r="E43" s="20"/>
      <c r="F43" s="20"/>
      <c r="K43" s="47"/>
      <c r="L43" s="47"/>
      <c r="M43" s="47"/>
      <c r="N43" s="47"/>
    </row>
    <row r="44" spans="1:249" s="55" customFormat="1" ht="12.75" customHeight="1" x14ac:dyDescent="0.2">
      <c r="A44" s="116" t="s">
        <v>248</v>
      </c>
      <c r="B44" s="24"/>
      <c r="C44" s="24"/>
      <c r="D44" s="48"/>
      <c r="K44" s="47"/>
      <c r="L44" s="47"/>
      <c r="M44" s="47"/>
      <c r="N44" s="47"/>
    </row>
    <row r="45" spans="1:249" s="55" customFormat="1" ht="12.75" customHeight="1" x14ac:dyDescent="0.2">
      <c r="A45" s="95" t="s">
        <v>258</v>
      </c>
      <c r="B45" s="24"/>
      <c r="C45" s="24"/>
      <c r="D45" s="48"/>
      <c r="K45" s="47"/>
      <c r="L45" s="47"/>
      <c r="M45" s="47"/>
      <c r="N45" s="47"/>
    </row>
    <row r="46" spans="1:249" s="55" customFormat="1" ht="12.75" customHeight="1" x14ac:dyDescent="0.2">
      <c r="A46" s="270" t="s">
        <v>259</v>
      </c>
      <c r="B46" s="24"/>
      <c r="C46" s="24"/>
      <c r="D46" s="48"/>
      <c r="K46" s="47"/>
      <c r="L46" s="47"/>
      <c r="M46" s="47"/>
      <c r="N46" s="47"/>
    </row>
    <row r="47" spans="1:249" s="55" customFormat="1" ht="12.75" customHeight="1" x14ac:dyDescent="0.2">
      <c r="A47" s="63"/>
      <c r="B47" s="64"/>
      <c r="C47" s="64"/>
      <c r="D47" s="65"/>
      <c r="G47" s="76"/>
      <c r="H47" s="36"/>
      <c r="K47" s="47"/>
      <c r="L47" s="47"/>
      <c r="M47" s="47"/>
      <c r="N47" s="47"/>
    </row>
    <row r="48" spans="1:249" s="17" customFormat="1" ht="12.75" customHeight="1" x14ac:dyDescent="0.2">
      <c r="B48" s="66" t="s">
        <v>128</v>
      </c>
      <c r="C48" s="66" t="s">
        <v>127</v>
      </c>
      <c r="D48" s="50" t="s">
        <v>1</v>
      </c>
      <c r="E48" s="76"/>
      <c r="F48" s="213"/>
      <c r="G48" s="50"/>
      <c r="H48" s="50"/>
      <c r="K48" s="28"/>
      <c r="L48" s="28"/>
      <c r="M48" s="28"/>
      <c r="N48" s="28"/>
    </row>
    <row r="49" spans="1:14" s="55" customFormat="1" ht="12.75" customHeight="1" x14ac:dyDescent="0.2">
      <c r="A49" s="63" t="s">
        <v>0</v>
      </c>
      <c r="B49" s="37" t="s">
        <v>97</v>
      </c>
      <c r="C49" s="37" t="s">
        <v>97</v>
      </c>
      <c r="D49" s="67"/>
      <c r="E49" s="50"/>
      <c r="F49" s="214"/>
      <c r="G49" s="72"/>
      <c r="H49" s="72"/>
      <c r="I49" s="72"/>
      <c r="J49" s="72"/>
      <c r="K49" s="72"/>
      <c r="L49" s="72"/>
      <c r="M49" s="47"/>
      <c r="N49" s="47"/>
    </row>
    <row r="50" spans="1:14" s="55" customFormat="1" ht="12.75" customHeight="1" x14ac:dyDescent="0.2">
      <c r="A50" s="103">
        <v>2005</v>
      </c>
      <c r="B50" s="71">
        <v>5646.914174637458</v>
      </c>
      <c r="C50" s="71">
        <v>1030.1894736842105</v>
      </c>
      <c r="D50" s="71">
        <v>5561.9008904234051</v>
      </c>
      <c r="E50" s="66"/>
      <c r="F50"/>
      <c r="G50"/>
      <c r="H50"/>
      <c r="I50"/>
      <c r="J50"/>
      <c r="K50"/>
      <c r="L50"/>
      <c r="M50"/>
      <c r="N50" s="47"/>
    </row>
    <row r="51" spans="1:14" s="55" customFormat="1" ht="12.75" customHeight="1" x14ac:dyDescent="0.2">
      <c r="A51" s="103">
        <v>2006</v>
      </c>
      <c r="B51" s="71">
        <v>5580.9527325196896</v>
      </c>
      <c r="C51" s="71">
        <v>1262.7538205980068</v>
      </c>
      <c r="D51" s="71">
        <v>5504.1972186134408</v>
      </c>
      <c r="E51" s="66"/>
      <c r="F51"/>
      <c r="G51"/>
      <c r="H51"/>
      <c r="I51"/>
      <c r="J51"/>
      <c r="K51"/>
      <c r="L51"/>
      <c r="M51"/>
      <c r="N51" s="47"/>
    </row>
    <row r="52" spans="1:14" s="55" customFormat="1" ht="12.75" customHeight="1" x14ac:dyDescent="0.2">
      <c r="A52" s="103">
        <v>2007</v>
      </c>
      <c r="B52" s="71">
        <v>5607.2341957120607</v>
      </c>
      <c r="C52" s="71">
        <v>1128.5064981949458</v>
      </c>
      <c r="D52" s="71">
        <v>5534.1498026509571</v>
      </c>
      <c r="E52" s="66"/>
      <c r="F52"/>
      <c r="G52"/>
      <c r="H52"/>
      <c r="I52"/>
      <c r="J52"/>
      <c r="K52"/>
      <c r="L52"/>
      <c r="M52"/>
      <c r="N52" s="47"/>
    </row>
    <row r="53" spans="1:14" s="55" customFormat="1" ht="12.75" customHeight="1" x14ac:dyDescent="0.2">
      <c r="A53" s="103">
        <v>2008</v>
      </c>
      <c r="B53" s="71">
        <v>5719.0888017917141</v>
      </c>
      <c r="C53" s="71">
        <v>1370.4510548523208</v>
      </c>
      <c r="D53" s="71">
        <v>5655.9027833977079</v>
      </c>
      <c r="E53" s="66"/>
      <c r="F53"/>
      <c r="G53"/>
      <c r="H53"/>
      <c r="I53"/>
      <c r="J53"/>
      <c r="K53"/>
      <c r="L53"/>
      <c r="M53"/>
      <c r="N53" s="47"/>
    </row>
    <row r="54" spans="1:14" s="55" customFormat="1" ht="12.75" customHeight="1" x14ac:dyDescent="0.2">
      <c r="A54" s="103">
        <v>2009</v>
      </c>
      <c r="B54" s="71">
        <v>5729.8986581788677</v>
      </c>
      <c r="C54" s="71">
        <v>1064.8039130434781</v>
      </c>
      <c r="D54" s="71">
        <v>5663.8818125884454</v>
      </c>
      <c r="E54" s="66"/>
      <c r="F54"/>
      <c r="G54"/>
      <c r="H54"/>
      <c r="I54"/>
      <c r="J54"/>
      <c r="K54"/>
      <c r="L54"/>
      <c r="M54"/>
      <c r="N54" s="47"/>
    </row>
    <row r="55" spans="1:14" s="55" customFormat="1" ht="12.75" customHeight="1" x14ac:dyDescent="0.2">
      <c r="A55" s="103">
        <v>2010</v>
      </c>
      <c r="B55" s="73">
        <v>5600.8725876140179</v>
      </c>
      <c r="C55" s="73">
        <v>1128.2056910569104</v>
      </c>
      <c r="D55" s="73">
        <v>5535.8059964518034</v>
      </c>
      <c r="E55" s="66"/>
      <c r="F55"/>
      <c r="G55"/>
      <c r="H55"/>
      <c r="I55"/>
      <c r="J55"/>
      <c r="K55"/>
      <c r="L55"/>
      <c r="M55"/>
      <c r="N55" s="47"/>
    </row>
    <row r="56" spans="1:14" s="55" customFormat="1" ht="12.75" customHeight="1" x14ac:dyDescent="0.2">
      <c r="A56" s="103">
        <v>2011</v>
      </c>
      <c r="B56" s="71">
        <v>5709</v>
      </c>
      <c r="C56" s="71">
        <v>1016.1767567567568</v>
      </c>
      <c r="D56" s="71">
        <v>5658</v>
      </c>
      <c r="E56" s="66"/>
      <c r="F56"/>
      <c r="G56"/>
      <c r="H56"/>
      <c r="I56"/>
      <c r="J56"/>
      <c r="K56"/>
      <c r="L56"/>
      <c r="M56"/>
      <c r="N56" s="47"/>
    </row>
    <row r="57" spans="1:14" s="55" customFormat="1" ht="12.75" customHeight="1" x14ac:dyDescent="0.2">
      <c r="A57" s="103">
        <v>2012</v>
      </c>
      <c r="B57" s="71">
        <v>5429</v>
      </c>
      <c r="C57" s="71">
        <v>1018</v>
      </c>
      <c r="D57" s="71">
        <v>5377</v>
      </c>
      <c r="E57" s="66"/>
      <c r="F57"/>
      <c r="G57"/>
      <c r="H57"/>
      <c r="I57"/>
      <c r="J57"/>
      <c r="K57"/>
      <c r="L57"/>
      <c r="M57"/>
      <c r="N57" s="47"/>
    </row>
    <row r="58" spans="1:14" s="55" customFormat="1" ht="12.75" customHeight="1" x14ac:dyDescent="0.2">
      <c r="A58" s="154">
        <v>2013</v>
      </c>
      <c r="B58" s="71">
        <v>5517</v>
      </c>
      <c r="C58" s="71">
        <v>1061</v>
      </c>
      <c r="D58" s="71">
        <v>5475</v>
      </c>
      <c r="E58" s="66"/>
      <c r="F58"/>
      <c r="G58"/>
      <c r="H58"/>
      <c r="I58"/>
      <c r="J58"/>
      <c r="K58"/>
      <c r="L58"/>
      <c r="M58"/>
      <c r="N58" s="47"/>
    </row>
    <row r="59" spans="1:14" s="55" customFormat="1" ht="12.75" customHeight="1" x14ac:dyDescent="0.2">
      <c r="A59" s="103">
        <v>2014</v>
      </c>
      <c r="B59" s="71">
        <v>5651</v>
      </c>
      <c r="C59" s="71">
        <v>955</v>
      </c>
      <c r="D59" s="71">
        <v>5604</v>
      </c>
      <c r="E59" s="66"/>
      <c r="F59"/>
      <c r="G59"/>
      <c r="H59"/>
      <c r="I59"/>
      <c r="J59"/>
      <c r="K59"/>
      <c r="L59"/>
      <c r="M59"/>
      <c r="N59" s="47"/>
    </row>
    <row r="60" spans="1:14" s="55" customFormat="1" ht="12.75" customHeight="1" x14ac:dyDescent="0.2">
      <c r="A60" s="161">
        <v>2015</v>
      </c>
      <c r="B60" s="212">
        <v>5643.4022380703891</v>
      </c>
      <c r="C60" s="212">
        <v>1007.5487951807229</v>
      </c>
      <c r="D60" s="212">
        <v>5599.2081490840174</v>
      </c>
      <c r="E60" s="66"/>
      <c r="F60"/>
      <c r="G60"/>
      <c r="H60"/>
      <c r="I60"/>
      <c r="J60"/>
      <c r="K60"/>
      <c r="L60"/>
      <c r="M60"/>
      <c r="N60" s="47"/>
    </row>
    <row r="61" spans="1:14" s="55" customFormat="1" ht="12.75" customHeight="1" x14ac:dyDescent="0.2">
      <c r="A61" s="68"/>
      <c r="B61" s="80"/>
      <c r="C61" s="186"/>
      <c r="D61" s="173"/>
      <c r="E61" s="72"/>
      <c r="F61"/>
      <c r="G61"/>
      <c r="H61"/>
      <c r="I61"/>
      <c r="J61"/>
      <c r="K61"/>
      <c r="L61"/>
      <c r="M61"/>
      <c r="N61" s="251"/>
    </row>
    <row r="62" spans="1:14" ht="12.75" customHeight="1" x14ac:dyDescent="0.2">
      <c r="A62" s="68"/>
      <c r="B62" s="42"/>
      <c r="C62" s="42"/>
      <c r="D62" s="68"/>
      <c r="E62" s="68"/>
      <c r="F62"/>
      <c r="G62"/>
      <c r="H62"/>
      <c r="I62"/>
      <c r="J62"/>
      <c r="K62"/>
      <c r="L62"/>
      <c r="M62"/>
      <c r="N62" s="252"/>
    </row>
    <row r="63" spans="1:14" ht="12.75" customHeight="1" x14ac:dyDescent="0.2">
      <c r="D63" s="215"/>
      <c r="F63"/>
      <c r="G63"/>
      <c r="H63"/>
      <c r="I63"/>
      <c r="J63"/>
      <c r="K63"/>
      <c r="L63"/>
      <c r="M63"/>
      <c r="N63" s="252"/>
    </row>
    <row r="64" spans="1:14" ht="12.75" customHeight="1" x14ac:dyDescent="0.2">
      <c r="F64"/>
      <c r="G64"/>
      <c r="H64"/>
      <c r="I64"/>
      <c r="J64"/>
      <c r="K64"/>
      <c r="L64"/>
      <c r="M64"/>
      <c r="N64" s="252"/>
    </row>
    <row r="65" spans="2:14" ht="12.75" customHeight="1" x14ac:dyDescent="0.2">
      <c r="B65" s="219"/>
      <c r="C65" s="219"/>
      <c r="D65" s="220"/>
      <c r="E65" s="220"/>
      <c r="F65"/>
      <c r="G65"/>
      <c r="H65"/>
      <c r="I65"/>
      <c r="J65"/>
      <c r="K65"/>
      <c r="L65"/>
      <c r="M65"/>
      <c r="N65" s="252"/>
    </row>
    <row r="66" spans="2:14" ht="12.75" customHeight="1" x14ac:dyDescent="0.2">
      <c r="B66" s="219"/>
      <c r="C66" s="219"/>
      <c r="F66"/>
      <c r="G66"/>
      <c r="H66"/>
      <c r="I66"/>
      <c r="J66"/>
      <c r="K66"/>
      <c r="L66"/>
      <c r="M66"/>
      <c r="N66" s="252"/>
    </row>
    <row r="67" spans="2:14" ht="12.75" customHeight="1" x14ac:dyDescent="0.2">
      <c r="B67" s="219"/>
      <c r="C67" s="219"/>
      <c r="D67" s="220"/>
      <c r="E67" s="220"/>
      <c r="F67"/>
      <c r="G67"/>
      <c r="H67"/>
      <c r="I67"/>
      <c r="J67"/>
      <c r="K67"/>
      <c r="L67"/>
      <c r="M67"/>
      <c r="N67" s="252"/>
    </row>
    <row r="68" spans="2:14" ht="12.75" customHeight="1" x14ac:dyDescent="0.2">
      <c r="B68" s="219"/>
      <c r="C68" s="219"/>
      <c r="D68" s="220"/>
      <c r="E68" s="220"/>
      <c r="F68"/>
      <c r="G68"/>
      <c r="H68"/>
      <c r="I68"/>
      <c r="J68"/>
      <c r="K68"/>
      <c r="L68"/>
      <c r="M68"/>
      <c r="N68" s="252"/>
    </row>
    <row r="69" spans="2:14" ht="12.75" customHeight="1" x14ac:dyDescent="0.2">
      <c r="B69" s="219"/>
      <c r="C69" s="219"/>
      <c r="D69" s="220"/>
      <c r="E69" s="220"/>
      <c r="F69"/>
      <c r="G69"/>
      <c r="H69"/>
      <c r="I69"/>
      <c r="J69"/>
      <c r="K69"/>
      <c r="L69"/>
      <c r="M69"/>
    </row>
    <row r="70" spans="2:14" ht="12.75" customHeight="1" x14ac:dyDescent="0.2">
      <c r="B70" s="219"/>
      <c r="C70" s="219"/>
      <c r="D70" s="220"/>
      <c r="E70" s="220"/>
      <c r="F70"/>
      <c r="G70"/>
      <c r="H70"/>
      <c r="I70"/>
      <c r="J70"/>
      <c r="K70"/>
      <c r="L70"/>
      <c r="M70"/>
    </row>
    <row r="71" spans="2:14" ht="12.75" customHeight="1" x14ac:dyDescent="0.2">
      <c r="B71" s="219"/>
      <c r="C71" s="219"/>
      <c r="D71" s="220"/>
      <c r="E71" s="220"/>
      <c r="F71" s="220"/>
      <c r="I71" s="166"/>
      <c r="J71" s="166"/>
      <c r="K71" s="252"/>
      <c r="L71" s="252"/>
      <c r="M71" s="252"/>
    </row>
    <row r="72" spans="2:14" ht="12.75" customHeight="1" x14ac:dyDescent="0.2">
      <c r="B72" s="219"/>
      <c r="C72" s="219"/>
      <c r="D72" s="220"/>
      <c r="E72" s="220"/>
      <c r="F72" s="220"/>
    </row>
    <row r="73" spans="2:14" ht="12.75" customHeight="1" x14ac:dyDescent="0.2">
      <c r="B73" s="219"/>
      <c r="C73" s="219"/>
      <c r="D73" s="220"/>
      <c r="E73" s="220"/>
      <c r="F73" s="220"/>
    </row>
  </sheetData>
  <phoneticPr fontId="3" type="noConversion"/>
  <pageMargins left="0.70866141732283472" right="0.15748031496062992" top="0.98425196850393704" bottom="0.55118110236220474" header="0.51181102362204722" footer="0.51181102362204722"/>
  <pageSetup paperSize="9" scale="84" orientation="portrait" r:id="rId1"/>
  <headerFooter alignWithMargins="0">
    <oddHeader>&amp;R&amp;"Arial,Fet"BUSSAR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24578" r:id="rId4">
          <objectPr defaultSize="0" autoLine="0" autoPict="0" r:id="rId5">
            <anchor moveWithCells="1">
              <from>
                <xdr:col>0</xdr:col>
                <xdr:colOff>19050</xdr:colOff>
                <xdr:row>19</xdr:row>
                <xdr:rowOff>28575</xdr:rowOff>
              </from>
              <to>
                <xdr:col>1</xdr:col>
                <xdr:colOff>457200</xdr:colOff>
                <xdr:row>20</xdr:row>
                <xdr:rowOff>104775</xdr:rowOff>
              </to>
            </anchor>
          </objectPr>
        </oleObject>
      </mc:Choice>
      <mc:Fallback>
        <oleObject progId="Paint.Picture" shapeId="24578" r:id="rId4"/>
      </mc:Fallback>
    </mc:AlternateContent>
    <mc:AlternateContent xmlns:mc="http://schemas.openxmlformats.org/markup-compatibility/2006">
      <mc:Choice Requires="x14">
        <oleObject progId="Paint.Picture" shapeId="24582" r:id="rId6">
          <objectPr defaultSize="0" autoLine="0" autoPict="0" r:id="rId7">
            <anchor moveWithCells="1">
              <from>
                <xdr:col>0</xdr:col>
                <xdr:colOff>57150</xdr:colOff>
                <xdr:row>60</xdr:row>
                <xdr:rowOff>95250</xdr:rowOff>
              </from>
              <to>
                <xdr:col>1</xdr:col>
                <xdr:colOff>495300</xdr:colOff>
                <xdr:row>62</xdr:row>
                <xdr:rowOff>9525</xdr:rowOff>
              </to>
            </anchor>
          </objectPr>
        </oleObject>
      </mc:Choice>
      <mc:Fallback>
        <oleObject progId="Paint.Picture" shapeId="24582" r:id="rId6"/>
      </mc:Fallback>
    </mc:AlternateContent>
    <mc:AlternateContent xmlns:mc="http://schemas.openxmlformats.org/markup-compatibility/2006">
      <mc:Choice Requires="x14">
        <oleObject progId="Paint.Picture" shapeId="24583" r:id="rId8">
          <objectPr defaultSize="0" autoLine="0" autoPict="0" r:id="rId5">
            <anchor moveWithCells="1">
              <from>
                <xdr:col>0</xdr:col>
                <xdr:colOff>38100</xdr:colOff>
                <xdr:row>40</xdr:row>
                <xdr:rowOff>57150</xdr:rowOff>
              </from>
              <to>
                <xdr:col>1</xdr:col>
                <xdr:colOff>476250</xdr:colOff>
                <xdr:row>41</xdr:row>
                <xdr:rowOff>133350</xdr:rowOff>
              </to>
            </anchor>
          </objectPr>
        </oleObject>
      </mc:Choice>
      <mc:Fallback>
        <oleObject progId="Paint.Picture" shapeId="24583" r:id="rId8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7">
    <pageSetUpPr fitToPage="1"/>
  </sheetPr>
  <dimension ref="A1:AS75"/>
  <sheetViews>
    <sheetView showGridLines="0" tabSelected="1" zoomScaleNormal="100" workbookViewId="0">
      <selection sqref="A1:L1"/>
    </sheetView>
  </sheetViews>
  <sheetFormatPr defaultRowHeight="12.75" customHeight="1" x14ac:dyDescent="0.2"/>
  <cols>
    <col min="1" max="1" width="13" style="20" customWidth="1"/>
    <col min="2" max="2" width="9.7109375" style="19" customWidth="1"/>
    <col min="3" max="3" width="9.5703125" style="19" customWidth="1"/>
    <col min="4" max="4" width="2.5703125" style="19" customWidth="1"/>
    <col min="5" max="5" width="10.28515625" style="19" customWidth="1"/>
    <col min="6" max="6" width="9.140625" style="19"/>
    <col min="7" max="7" width="2.7109375" style="19" customWidth="1"/>
    <col min="8" max="8" width="7.7109375" style="19" customWidth="1"/>
    <col min="9" max="9" width="9.5703125" style="19" customWidth="1"/>
    <col min="10" max="10" width="2.7109375" style="19" customWidth="1"/>
    <col min="11" max="11" width="9.140625" style="19" customWidth="1"/>
    <col min="12" max="12" width="14.7109375" style="19" customWidth="1"/>
    <col min="13" max="13" width="3.140625" style="19" customWidth="1"/>
    <col min="14" max="14" width="11.28515625" style="19" customWidth="1"/>
    <col min="15" max="15" width="9.140625" style="19"/>
    <col min="16" max="16" width="10.42578125" customWidth="1"/>
    <col min="17" max="17" width="12.7109375" customWidth="1"/>
    <col min="18" max="18" width="12.7109375" bestFit="1" customWidth="1"/>
    <col min="19" max="19" width="10.7109375" bestFit="1" customWidth="1"/>
    <col min="20" max="20" width="10.7109375" customWidth="1"/>
    <col min="21" max="23" width="10.5703125" customWidth="1"/>
    <col min="24" max="24" width="9.42578125" bestFit="1" customWidth="1"/>
    <col min="25" max="26" width="9.28515625" customWidth="1"/>
    <col min="27" max="27" width="10.5703125" bestFit="1" customWidth="1"/>
    <col min="28" max="29" width="10.5703125" customWidth="1"/>
    <col min="30" max="30" width="9.7109375" customWidth="1"/>
    <col min="31" max="31" width="17.5703125" customWidth="1"/>
    <col min="32" max="32" width="9.28515625" bestFit="1" customWidth="1"/>
    <col min="33" max="33" width="10.5703125" bestFit="1" customWidth="1"/>
    <col min="34" max="34" width="9.5703125" bestFit="1" customWidth="1"/>
    <col min="35" max="35" width="11.5703125" bestFit="1" customWidth="1"/>
    <col min="46" max="16384" width="9.140625" style="20"/>
  </cols>
  <sheetData>
    <row r="1" spans="1:45" ht="12.75" customHeight="1" x14ac:dyDescent="0.2">
      <c r="O1" s="46"/>
    </row>
    <row r="2" spans="1:45" ht="12.75" customHeight="1" x14ac:dyDescent="0.2">
      <c r="A2" s="75" t="s">
        <v>86</v>
      </c>
      <c r="B2" s="115"/>
      <c r="C2" s="115"/>
      <c r="D2" s="115"/>
      <c r="E2" s="18"/>
      <c r="F2" s="18"/>
      <c r="G2" s="18"/>
      <c r="H2" s="18"/>
      <c r="I2" s="18"/>
      <c r="J2" s="18"/>
      <c r="K2" s="18"/>
      <c r="L2" s="18"/>
      <c r="M2" s="18"/>
      <c r="N2" s="18"/>
      <c r="O2" s="20"/>
    </row>
    <row r="3" spans="1:45" ht="12.75" customHeight="1" x14ac:dyDescent="0.2">
      <c r="A3" s="90" t="s">
        <v>264</v>
      </c>
      <c r="B3" s="115"/>
      <c r="C3" s="115"/>
      <c r="D3" s="115"/>
      <c r="E3" s="18"/>
      <c r="F3" s="18"/>
      <c r="G3" s="18"/>
      <c r="H3" s="18"/>
      <c r="I3" s="18"/>
      <c r="J3" s="18"/>
      <c r="K3" s="18"/>
      <c r="L3" s="18"/>
      <c r="M3" s="18"/>
      <c r="N3" s="18"/>
      <c r="O3" s="20"/>
    </row>
    <row r="4" spans="1:45" ht="12.75" customHeight="1" x14ac:dyDescent="0.2">
      <c r="A4" s="270" t="s">
        <v>267</v>
      </c>
      <c r="B4" s="115"/>
      <c r="C4" s="115"/>
      <c r="D4" s="115"/>
      <c r="E4" s="18"/>
      <c r="F4" s="18"/>
      <c r="G4" s="18"/>
      <c r="H4" s="18"/>
      <c r="I4" s="18"/>
      <c r="J4" s="18"/>
      <c r="K4" s="18"/>
      <c r="L4" s="18"/>
      <c r="M4" s="18"/>
      <c r="N4" s="18"/>
      <c r="O4" s="20"/>
    </row>
    <row r="5" spans="1:45" ht="12.75" customHeight="1" x14ac:dyDescent="0.2">
      <c r="A5" s="27"/>
      <c r="B5" s="151"/>
      <c r="C5" s="151"/>
      <c r="D5" s="151"/>
      <c r="E5" s="27"/>
      <c r="F5" s="27"/>
      <c r="G5" s="27"/>
      <c r="H5" s="27"/>
      <c r="I5" s="27"/>
      <c r="J5" s="27"/>
      <c r="K5" s="27"/>
      <c r="L5" s="27"/>
      <c r="M5" s="27"/>
      <c r="N5" s="27"/>
      <c r="O5" s="16"/>
    </row>
    <row r="6" spans="1:45" s="21" customFormat="1" ht="12.75" customHeight="1" x14ac:dyDescent="0.2">
      <c r="B6" s="26" t="s">
        <v>6</v>
      </c>
      <c r="C6" s="160"/>
      <c r="D6" s="32"/>
      <c r="E6" s="26" t="s">
        <v>5</v>
      </c>
      <c r="F6" s="26"/>
      <c r="G6" s="26"/>
      <c r="H6" s="98"/>
      <c r="I6" s="98"/>
      <c r="J6" s="98"/>
      <c r="K6" s="98"/>
      <c r="L6" s="98"/>
      <c r="N6" s="26" t="s">
        <v>90</v>
      </c>
      <c r="O6" s="2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</row>
    <row r="7" spans="1:45" s="17" customFormat="1" ht="12.75" customHeight="1" x14ac:dyDescent="0.2">
      <c r="A7" s="9" t="s">
        <v>22</v>
      </c>
      <c r="H7" s="69" t="s">
        <v>3</v>
      </c>
      <c r="I7" s="26"/>
      <c r="J7" s="9"/>
      <c r="K7" s="69" t="s">
        <v>4</v>
      </c>
      <c r="L7" s="26"/>
      <c r="M7" s="9"/>
      <c r="N7" s="164"/>
      <c r="O7" s="164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</row>
    <row r="8" spans="1:45" s="21" customFormat="1" ht="12.75" customHeight="1" x14ac:dyDescent="0.2">
      <c r="A8" s="9" t="s">
        <v>91</v>
      </c>
      <c r="B8" s="10" t="s">
        <v>23</v>
      </c>
      <c r="C8" s="10" t="s">
        <v>92</v>
      </c>
      <c r="D8" s="10"/>
      <c r="E8" s="10" t="s">
        <v>23</v>
      </c>
      <c r="F8" s="10" t="s">
        <v>92</v>
      </c>
      <c r="G8" s="10"/>
      <c r="H8" s="10" t="s">
        <v>23</v>
      </c>
      <c r="I8" s="10" t="s">
        <v>92</v>
      </c>
      <c r="J8" s="10"/>
      <c r="K8" s="10" t="s">
        <v>23</v>
      </c>
      <c r="L8" s="10" t="s">
        <v>92</v>
      </c>
      <c r="M8" s="10"/>
      <c r="N8" s="10" t="s">
        <v>23</v>
      </c>
      <c r="O8" s="10" t="s">
        <v>92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</row>
    <row r="9" spans="1:45" s="21" customFormat="1" ht="12.75" customHeight="1" x14ac:dyDescent="0.2">
      <c r="A9" s="27" t="s">
        <v>2</v>
      </c>
      <c r="B9" s="92"/>
      <c r="C9" s="92" t="s">
        <v>93</v>
      </c>
      <c r="D9" s="92"/>
      <c r="E9" s="92"/>
      <c r="F9" s="92" t="s">
        <v>93</v>
      </c>
      <c r="G9" s="92"/>
      <c r="H9" s="92"/>
      <c r="I9" s="92" t="s">
        <v>93</v>
      </c>
      <c r="J9" s="92"/>
      <c r="K9" s="92"/>
      <c r="L9" s="92" t="s">
        <v>93</v>
      </c>
      <c r="M9" s="92"/>
      <c r="N9" s="92"/>
      <c r="O9" s="92" t="s">
        <v>93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</row>
    <row r="10" spans="1:45" ht="12.75" customHeight="1" x14ac:dyDescent="0.2">
      <c r="A10" s="156">
        <v>-1997</v>
      </c>
      <c r="B10" s="52">
        <v>22856</v>
      </c>
      <c r="C10" s="52">
        <v>108.69384406720336</v>
      </c>
      <c r="D10" s="52"/>
      <c r="E10" s="52">
        <v>95222</v>
      </c>
      <c r="F10" s="52">
        <v>113.31808405620549</v>
      </c>
      <c r="G10" s="52"/>
      <c r="H10" s="52">
        <v>9270</v>
      </c>
      <c r="I10" s="52">
        <v>103.69359223300971</v>
      </c>
      <c r="J10" s="52"/>
      <c r="K10" s="52">
        <v>85952</v>
      </c>
      <c r="L10" s="52">
        <v>114.35609409903202</v>
      </c>
      <c r="M10" s="52"/>
      <c r="N10" s="52">
        <v>118078</v>
      </c>
      <c r="O10" s="52">
        <v>112.42298395975541</v>
      </c>
      <c r="AP10" s="20"/>
      <c r="AQ10" s="20"/>
      <c r="AR10" s="20"/>
      <c r="AS10" s="20"/>
    </row>
    <row r="11" spans="1:45" ht="12.75" customHeight="1" x14ac:dyDescent="0.2">
      <c r="A11" s="11">
        <v>1998</v>
      </c>
      <c r="B11" s="52">
        <v>2426</v>
      </c>
      <c r="C11" s="52">
        <v>120.40915086562241</v>
      </c>
      <c r="D11" s="52"/>
      <c r="E11" s="52">
        <v>11091</v>
      </c>
      <c r="F11" s="52">
        <v>133.54109638445587</v>
      </c>
      <c r="G11" s="52"/>
      <c r="H11" s="52">
        <v>1551</v>
      </c>
      <c r="I11" s="52">
        <v>110.98665377176015</v>
      </c>
      <c r="J11" s="52"/>
      <c r="K11" s="52">
        <v>9540</v>
      </c>
      <c r="L11" s="52">
        <v>137.20796645702305</v>
      </c>
      <c r="M11" s="52"/>
      <c r="N11" s="52">
        <v>13517</v>
      </c>
      <c r="O11" s="52">
        <v>131.18420507509063</v>
      </c>
      <c r="AP11" s="20"/>
      <c r="AQ11" s="20"/>
      <c r="AR11" s="20"/>
      <c r="AS11" s="20"/>
    </row>
    <row r="12" spans="1:45" s="21" customFormat="1" ht="12.75" customHeight="1" x14ac:dyDescent="0.2">
      <c r="A12" s="11">
        <v>1999</v>
      </c>
      <c r="B12" s="52">
        <v>2376</v>
      </c>
      <c r="C12" s="52">
        <v>127.94806397306397</v>
      </c>
      <c r="D12" s="52"/>
      <c r="E12" s="52">
        <v>11658</v>
      </c>
      <c r="F12" s="52">
        <v>143.61608337622235</v>
      </c>
      <c r="G12" s="52"/>
      <c r="H12" s="52">
        <v>1503</v>
      </c>
      <c r="I12" s="52">
        <v>120.53173652694612</v>
      </c>
      <c r="J12" s="52"/>
      <c r="K12" s="52">
        <v>10155</v>
      </c>
      <c r="L12" s="52">
        <v>147.03270310192025</v>
      </c>
      <c r="M12" s="52"/>
      <c r="N12" s="52">
        <v>14034</v>
      </c>
      <c r="O12" s="52">
        <v>140.96343879150635</v>
      </c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</row>
    <row r="13" spans="1:45" ht="12.75" customHeight="1" x14ac:dyDescent="0.2">
      <c r="A13" s="11">
        <v>2000</v>
      </c>
      <c r="B13" s="52">
        <v>2528</v>
      </c>
      <c r="C13" s="52">
        <v>153.69580696202533</v>
      </c>
      <c r="D13" s="52"/>
      <c r="E13" s="52">
        <v>11961</v>
      </c>
      <c r="F13" s="52">
        <v>156.87938299473288</v>
      </c>
      <c r="G13" s="52"/>
      <c r="H13" s="52">
        <v>1505</v>
      </c>
      <c r="I13" s="52">
        <v>138.365780730897</v>
      </c>
      <c r="J13" s="52"/>
      <c r="K13" s="52">
        <v>10456</v>
      </c>
      <c r="L13" s="52">
        <v>159.54416602907423</v>
      </c>
      <c r="M13" s="52"/>
      <c r="N13" s="52">
        <v>14489</v>
      </c>
      <c r="O13" s="52">
        <v>156.32392159569326</v>
      </c>
      <c r="AP13" s="20"/>
      <c r="AQ13" s="20"/>
      <c r="AR13" s="20"/>
      <c r="AS13" s="20"/>
    </row>
    <row r="14" spans="1:45" ht="12.75" customHeight="1" x14ac:dyDescent="0.2">
      <c r="A14" s="11">
        <v>2001</v>
      </c>
      <c r="B14" s="52">
        <v>2355</v>
      </c>
      <c r="C14" s="52">
        <v>165.28288747346073</v>
      </c>
      <c r="D14" s="52"/>
      <c r="E14" s="52">
        <v>11669</v>
      </c>
      <c r="F14" s="52">
        <v>165.67995543748393</v>
      </c>
      <c r="G14" s="52"/>
      <c r="H14" s="52">
        <v>1455</v>
      </c>
      <c r="I14" s="52">
        <v>140.24563573883162</v>
      </c>
      <c r="J14" s="52"/>
      <c r="K14" s="52">
        <v>10214</v>
      </c>
      <c r="L14" s="52">
        <v>169.30311337380067</v>
      </c>
      <c r="M14" s="52"/>
      <c r="N14" s="52">
        <v>14024</v>
      </c>
      <c r="O14" s="52">
        <v>165.61327723901883</v>
      </c>
      <c r="AP14" s="20"/>
      <c r="AQ14" s="20"/>
      <c r="AR14" s="20"/>
      <c r="AS14" s="20"/>
    </row>
    <row r="15" spans="1:45" ht="12.75" customHeight="1" x14ac:dyDescent="0.2">
      <c r="A15" s="11">
        <v>2002</v>
      </c>
      <c r="B15" s="52">
        <v>2254</v>
      </c>
      <c r="C15" s="52">
        <v>159.62027506654834</v>
      </c>
      <c r="D15" s="52"/>
      <c r="E15" s="52">
        <v>10876</v>
      </c>
      <c r="F15" s="52">
        <v>171.30647296800294</v>
      </c>
      <c r="G15" s="52"/>
      <c r="H15" s="52">
        <v>1216</v>
      </c>
      <c r="I15" s="52">
        <v>145.2925986842105</v>
      </c>
      <c r="J15" s="52"/>
      <c r="K15" s="52">
        <v>9660</v>
      </c>
      <c r="L15" s="52">
        <v>174.58109730848861</v>
      </c>
      <c r="M15" s="52"/>
      <c r="N15" s="52">
        <v>13130</v>
      </c>
      <c r="O15" s="52">
        <v>169.30032749428787</v>
      </c>
      <c r="AP15" s="20"/>
      <c r="AQ15" s="20"/>
      <c r="AR15" s="20"/>
      <c r="AS15" s="20"/>
    </row>
    <row r="16" spans="1:45" ht="12.75" customHeight="1" x14ac:dyDescent="0.2">
      <c r="A16" s="11">
        <v>2003</v>
      </c>
      <c r="B16" s="52">
        <v>2382</v>
      </c>
      <c r="C16" s="52">
        <v>166.16855583543241</v>
      </c>
      <c r="D16" s="52"/>
      <c r="E16" s="52">
        <v>10935</v>
      </c>
      <c r="F16" s="52">
        <v>176.30032921810701</v>
      </c>
      <c r="G16" s="52"/>
      <c r="H16" s="52">
        <v>1165</v>
      </c>
      <c r="I16" s="52">
        <v>157.77193133047209</v>
      </c>
      <c r="J16" s="52"/>
      <c r="K16" s="52">
        <v>9770</v>
      </c>
      <c r="L16" s="52">
        <v>178.5097031729785</v>
      </c>
      <c r="M16" s="52"/>
      <c r="N16" s="52">
        <v>13317</v>
      </c>
      <c r="O16" s="52">
        <v>174.48806788315687</v>
      </c>
      <c r="AP16" s="20"/>
      <c r="AQ16" s="20"/>
      <c r="AR16" s="20"/>
      <c r="AS16" s="20"/>
    </row>
    <row r="17" spans="1:45" ht="12.75" customHeight="1" x14ac:dyDescent="0.2">
      <c r="A17" s="11">
        <v>2004</v>
      </c>
      <c r="B17" s="52">
        <v>2280</v>
      </c>
      <c r="C17" s="52">
        <v>161.97346491228069</v>
      </c>
      <c r="D17" s="52"/>
      <c r="E17" s="52">
        <v>10858</v>
      </c>
      <c r="F17" s="52">
        <v>176.6427426782096</v>
      </c>
      <c r="G17" s="52"/>
      <c r="H17" s="52">
        <v>1175</v>
      </c>
      <c r="I17" s="52">
        <v>162.96987234042552</v>
      </c>
      <c r="J17" s="52"/>
      <c r="K17" s="52">
        <v>9683</v>
      </c>
      <c r="L17" s="52">
        <v>178.30190023752971</v>
      </c>
      <c r="M17" s="52"/>
      <c r="N17" s="52">
        <v>13138</v>
      </c>
      <c r="O17" s="52">
        <v>174.09700106561121</v>
      </c>
      <c r="AP17" s="20"/>
      <c r="AQ17" s="20"/>
      <c r="AR17" s="20"/>
      <c r="AS17" s="20"/>
    </row>
    <row r="18" spans="1:45" ht="12.75" customHeight="1" x14ac:dyDescent="0.2">
      <c r="A18" s="11">
        <v>2005</v>
      </c>
      <c r="B18" s="52">
        <v>2450</v>
      </c>
      <c r="C18" s="52">
        <v>170.65138775510206</v>
      </c>
      <c r="D18" s="52"/>
      <c r="E18" s="52">
        <v>10803</v>
      </c>
      <c r="F18" s="52">
        <v>178.95538276404702</v>
      </c>
      <c r="G18" s="52"/>
      <c r="H18" s="52">
        <v>1146</v>
      </c>
      <c r="I18" s="52">
        <v>161.57216404886563</v>
      </c>
      <c r="J18" s="52"/>
      <c r="K18" s="52">
        <v>9657</v>
      </c>
      <c r="L18" s="52">
        <v>181.01825618722171</v>
      </c>
      <c r="M18" s="52"/>
      <c r="N18" s="52">
        <v>13253</v>
      </c>
      <c r="O18" s="52">
        <v>177.42027465479512</v>
      </c>
      <c r="AP18" s="20"/>
      <c r="AQ18" s="20"/>
      <c r="AR18" s="20"/>
      <c r="AS18" s="20"/>
    </row>
    <row r="19" spans="1:45" ht="12.75" customHeight="1" x14ac:dyDescent="0.2">
      <c r="A19" s="11">
        <v>2006</v>
      </c>
      <c r="B19" s="52">
        <v>2689</v>
      </c>
      <c r="C19" s="52">
        <v>173.87270360728897</v>
      </c>
      <c r="D19" s="52"/>
      <c r="E19" s="52">
        <v>11776</v>
      </c>
      <c r="F19" s="52">
        <v>186.26216881793476</v>
      </c>
      <c r="G19" s="52"/>
      <c r="H19" s="52">
        <v>1246</v>
      </c>
      <c r="I19" s="52">
        <v>159.13154093097913</v>
      </c>
      <c r="J19" s="52"/>
      <c r="K19" s="52">
        <v>10530</v>
      </c>
      <c r="L19" s="52">
        <v>189.47249762583095</v>
      </c>
      <c r="M19" s="52"/>
      <c r="N19" s="52">
        <v>14465</v>
      </c>
      <c r="O19" s="52">
        <v>183.95900449360525</v>
      </c>
      <c r="AP19" s="20"/>
      <c r="AQ19" s="20"/>
      <c r="AR19" s="20"/>
      <c r="AS19" s="20"/>
    </row>
    <row r="20" spans="1:45" ht="12.75" customHeight="1" x14ac:dyDescent="0.2">
      <c r="A20" s="11">
        <v>2007</v>
      </c>
      <c r="B20" s="52">
        <v>3401</v>
      </c>
      <c r="C20" s="52">
        <v>185.01581887680095</v>
      </c>
      <c r="D20" s="52"/>
      <c r="E20" s="52">
        <v>14354</v>
      </c>
      <c r="F20" s="52">
        <v>200.698864428034</v>
      </c>
      <c r="G20" s="52"/>
      <c r="H20" s="52">
        <v>1366</v>
      </c>
      <c r="I20" s="52">
        <v>176.2907027818448</v>
      </c>
      <c r="J20" s="52"/>
      <c r="K20" s="52">
        <v>12988</v>
      </c>
      <c r="L20" s="52">
        <v>203.26596858638743</v>
      </c>
      <c r="M20" s="52"/>
      <c r="N20" s="52">
        <v>17755</v>
      </c>
      <c r="O20" s="52">
        <v>197.69475077442974</v>
      </c>
      <c r="AP20" s="20"/>
      <c r="AQ20" s="20"/>
      <c r="AR20" s="20"/>
      <c r="AS20" s="20"/>
    </row>
    <row r="21" spans="1:45" ht="12.75" customHeight="1" x14ac:dyDescent="0.2">
      <c r="A21" s="11">
        <v>2008</v>
      </c>
      <c r="B21" s="52">
        <v>3321</v>
      </c>
      <c r="C21" s="52">
        <v>193.16199939777175</v>
      </c>
      <c r="D21" s="52"/>
      <c r="E21" s="52">
        <v>12811</v>
      </c>
      <c r="F21" s="52">
        <v>209.75333697603622</v>
      </c>
      <c r="G21" s="52"/>
      <c r="H21" s="52">
        <v>1354</v>
      </c>
      <c r="I21" s="52">
        <v>195.52562776957166</v>
      </c>
      <c r="J21" s="52"/>
      <c r="K21" s="52">
        <v>11457</v>
      </c>
      <c r="L21" s="52">
        <v>211.43478222920484</v>
      </c>
      <c r="M21" s="52"/>
      <c r="N21" s="52">
        <v>16132</v>
      </c>
      <c r="O21" s="52">
        <v>206.33777584924374</v>
      </c>
      <c r="AP21" s="20"/>
      <c r="AQ21" s="20"/>
      <c r="AR21" s="20"/>
      <c r="AS21" s="20"/>
    </row>
    <row r="22" spans="1:45" ht="12.75" customHeight="1" x14ac:dyDescent="0.2">
      <c r="A22" s="11">
        <v>2009</v>
      </c>
      <c r="B22" s="52">
        <v>2087</v>
      </c>
      <c r="C22" s="52">
        <v>240.94863440344992</v>
      </c>
      <c r="D22" s="52"/>
      <c r="E22" s="52">
        <v>8279</v>
      </c>
      <c r="F22" s="52">
        <v>254.38370576156544</v>
      </c>
      <c r="G22" s="52"/>
      <c r="H22" s="52">
        <v>898</v>
      </c>
      <c r="I22" s="52">
        <v>238.67795100222716</v>
      </c>
      <c r="J22" s="52"/>
      <c r="K22" s="52">
        <v>7381</v>
      </c>
      <c r="L22" s="52">
        <v>256.29452648692586</v>
      </c>
      <c r="M22" s="52"/>
      <c r="N22" s="52">
        <v>10366</v>
      </c>
      <c r="O22" s="52">
        <v>251.6788057109782</v>
      </c>
      <c r="AP22" s="20"/>
      <c r="AQ22" s="20"/>
      <c r="AR22" s="20"/>
      <c r="AS22" s="20"/>
    </row>
    <row r="23" spans="1:45" ht="12.75" customHeight="1" x14ac:dyDescent="0.2">
      <c r="A23" s="11">
        <v>2010</v>
      </c>
      <c r="B23" s="52">
        <v>2202</v>
      </c>
      <c r="C23" s="52">
        <v>266.45181653042687</v>
      </c>
      <c r="D23" s="52"/>
      <c r="E23" s="52">
        <v>7404</v>
      </c>
      <c r="F23" s="52">
        <v>279.0289438141545</v>
      </c>
      <c r="G23" s="52"/>
      <c r="H23" s="52">
        <v>816</v>
      </c>
      <c r="I23" s="52">
        <v>278.72340686274509</v>
      </c>
      <c r="J23" s="52"/>
      <c r="K23" s="52">
        <v>6588</v>
      </c>
      <c r="L23" s="52">
        <v>279.06678809957498</v>
      </c>
      <c r="M23" s="52"/>
      <c r="N23" s="52">
        <v>9606</v>
      </c>
      <c r="O23" s="52">
        <v>276.14586716635438</v>
      </c>
      <c r="AP23" s="20"/>
      <c r="AQ23" s="20"/>
      <c r="AR23" s="20"/>
      <c r="AS23" s="20"/>
    </row>
    <row r="24" spans="1:45" ht="12.75" customHeight="1" x14ac:dyDescent="0.2">
      <c r="A24" s="11">
        <v>2011</v>
      </c>
      <c r="B24" s="52">
        <v>2971</v>
      </c>
      <c r="C24" s="52">
        <v>451.46667788623358</v>
      </c>
      <c r="D24" s="52"/>
      <c r="E24" s="52">
        <v>8947</v>
      </c>
      <c r="F24" s="52">
        <v>469.13657091762605</v>
      </c>
      <c r="G24" s="52"/>
      <c r="H24" s="52">
        <v>892</v>
      </c>
      <c r="I24" s="52">
        <v>442.85426008968608</v>
      </c>
      <c r="J24" s="52"/>
      <c r="K24" s="52">
        <v>8055</v>
      </c>
      <c r="L24" s="52">
        <v>472.04703910614523</v>
      </c>
      <c r="M24" s="52"/>
      <c r="N24" s="52">
        <v>11918</v>
      </c>
      <c r="O24" s="52">
        <v>464.73169994965599</v>
      </c>
      <c r="AP24" s="20"/>
      <c r="AQ24" s="20"/>
      <c r="AR24" s="20"/>
      <c r="AS24" s="20"/>
    </row>
    <row r="25" spans="1:45" ht="12.75" customHeight="1" x14ac:dyDescent="0.2">
      <c r="A25" s="11">
        <v>2012</v>
      </c>
      <c r="B25" s="52">
        <v>2695</v>
      </c>
      <c r="C25" s="52">
        <v>494.1322820037106</v>
      </c>
      <c r="D25" s="52"/>
      <c r="E25" s="52">
        <v>8545</v>
      </c>
      <c r="F25" s="52">
        <v>503.77016968987709</v>
      </c>
      <c r="G25" s="52"/>
      <c r="H25" s="52">
        <v>805</v>
      </c>
      <c r="I25" s="52">
        <v>510.94385093167699</v>
      </c>
      <c r="J25" s="52"/>
      <c r="K25" s="52">
        <v>7740</v>
      </c>
      <c r="L25" s="52">
        <v>503.02406976744186</v>
      </c>
      <c r="M25" s="52"/>
      <c r="N25" s="52">
        <v>11240</v>
      </c>
      <c r="O25" s="52">
        <v>501.45930604982203</v>
      </c>
      <c r="AP25" s="20"/>
      <c r="AQ25" s="20"/>
      <c r="AR25" s="20"/>
      <c r="AS25" s="20"/>
    </row>
    <row r="26" spans="1:45" ht="12.75" customHeight="1" x14ac:dyDescent="0.2">
      <c r="A26" s="11">
        <v>2013</v>
      </c>
      <c r="B26" s="52">
        <v>2662</v>
      </c>
      <c r="C26" s="52">
        <v>501.48072877535685</v>
      </c>
      <c r="D26" s="52"/>
      <c r="E26" s="52">
        <v>8107</v>
      </c>
      <c r="F26" s="52">
        <v>504.46796595534721</v>
      </c>
      <c r="G26" s="52"/>
      <c r="H26" s="52">
        <v>814</v>
      </c>
      <c r="I26" s="52">
        <v>495.57174447174452</v>
      </c>
      <c r="J26" s="52"/>
      <c r="K26" s="52">
        <v>7293</v>
      </c>
      <c r="L26" s="52">
        <v>505.46090771973121</v>
      </c>
      <c r="M26" s="52"/>
      <c r="N26" s="52">
        <v>10769</v>
      </c>
      <c r="O26" s="52">
        <v>503.72954777602376</v>
      </c>
      <c r="AP26" s="20"/>
      <c r="AQ26" s="20"/>
      <c r="AR26" s="20"/>
      <c r="AS26" s="20"/>
    </row>
    <row r="27" spans="1:45" ht="12.75" customHeight="1" x14ac:dyDescent="0.2">
      <c r="A27" s="11">
        <v>2014</v>
      </c>
      <c r="B27" s="52">
        <v>2510</v>
      </c>
      <c r="C27" s="52">
        <v>460.50402390438251</v>
      </c>
      <c r="D27" s="52"/>
      <c r="E27" s="52">
        <v>7819</v>
      </c>
      <c r="F27" s="52">
        <v>462.81936308990919</v>
      </c>
      <c r="G27" s="52"/>
      <c r="H27" s="52">
        <v>685</v>
      </c>
      <c r="I27" s="52">
        <v>435.67343065693427</v>
      </c>
      <c r="J27" s="52"/>
      <c r="K27" s="52">
        <v>7134</v>
      </c>
      <c r="L27" s="52">
        <v>465.42589010372859</v>
      </c>
      <c r="M27" s="52"/>
      <c r="N27" s="52">
        <v>10329</v>
      </c>
      <c r="O27" s="52">
        <v>462.25672378739472</v>
      </c>
      <c r="AP27" s="20"/>
      <c r="AQ27" s="20"/>
      <c r="AR27" s="20"/>
      <c r="AS27" s="20"/>
    </row>
    <row r="28" spans="1:45" s="24" customFormat="1" ht="12.75" customHeight="1" x14ac:dyDescent="0.2">
      <c r="A28" s="11">
        <v>2015</v>
      </c>
      <c r="B28" s="52">
        <v>2392</v>
      </c>
      <c r="C28" s="52">
        <v>278.54389632107024</v>
      </c>
      <c r="D28" s="52"/>
      <c r="E28" s="52">
        <v>5947</v>
      </c>
      <c r="F28" s="52">
        <v>289.1706911047587</v>
      </c>
      <c r="G28" s="52"/>
      <c r="H28" s="52">
        <v>479</v>
      </c>
      <c r="I28" s="52">
        <v>283.73945720250526</v>
      </c>
      <c r="J28" s="52"/>
      <c r="K28" s="52">
        <v>5468</v>
      </c>
      <c r="L28" s="52">
        <v>289.64647037307969</v>
      </c>
      <c r="M28" s="52"/>
      <c r="N28" s="52">
        <v>8339</v>
      </c>
      <c r="O28" s="52">
        <v>286.12244873486031</v>
      </c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</row>
    <row r="29" spans="1:45" ht="12.75" customHeight="1" x14ac:dyDescent="0.2">
      <c r="A29" s="11">
        <v>2016</v>
      </c>
      <c r="B29" s="52">
        <v>3</v>
      </c>
      <c r="C29" s="52">
        <v>6.5333333333333341</v>
      </c>
      <c r="D29" s="52"/>
      <c r="E29" s="52">
        <v>4</v>
      </c>
      <c r="F29" s="52">
        <v>39.299999999999997</v>
      </c>
      <c r="G29" s="52"/>
      <c r="H29" s="52">
        <v>0</v>
      </c>
      <c r="I29" s="52">
        <v>0</v>
      </c>
      <c r="J29" s="52"/>
      <c r="K29" s="52">
        <v>4</v>
      </c>
      <c r="L29" s="52">
        <v>39.299999999999997</v>
      </c>
      <c r="M29" s="52"/>
      <c r="N29" s="52">
        <v>7</v>
      </c>
      <c r="O29" s="52">
        <v>25.25714285714286</v>
      </c>
      <c r="AP29" s="20"/>
      <c r="AQ29" s="20"/>
      <c r="AR29" s="20"/>
      <c r="AS29" s="20"/>
    </row>
    <row r="30" spans="1:45" ht="12.75" customHeight="1" x14ac:dyDescent="0.2">
      <c r="A30" s="112" t="s">
        <v>1</v>
      </c>
      <c r="B30" s="157">
        <f>SUM(B10:B29)</f>
        <v>68840</v>
      </c>
      <c r="C30" s="157">
        <v>204.22949593259733</v>
      </c>
      <c r="D30" s="157"/>
      <c r="E30" s="157">
        <f t="shared" ref="E30" si="0">SUM(E10:E29)</f>
        <v>279066</v>
      </c>
      <c r="F30" s="157">
        <v>198.02320812997644</v>
      </c>
      <c r="G30" s="157"/>
      <c r="H30" s="157">
        <f t="shared" ref="H30" si="1">SUM(H10:H29)</f>
        <v>29341</v>
      </c>
      <c r="I30" s="157">
        <v>179.0549367778876</v>
      </c>
      <c r="J30" s="157"/>
      <c r="K30" s="157">
        <f t="shared" ref="K30" si="2">SUM(K10:K29)</f>
        <v>249725</v>
      </c>
      <c r="L30" s="157">
        <v>200.25185183702069</v>
      </c>
      <c r="M30" s="157"/>
      <c r="N30" s="157">
        <v>347906</v>
      </c>
      <c r="O30" s="157">
        <v>199.25124343931981</v>
      </c>
    </row>
    <row r="31" spans="1:45" ht="12.75" customHeight="1" x14ac:dyDescent="0.2">
      <c r="A31" s="42" t="s">
        <v>261</v>
      </c>
      <c r="B31" s="18"/>
      <c r="C31" s="18"/>
      <c r="D31" s="18"/>
      <c r="E31" s="18"/>
      <c r="F31" s="18"/>
      <c r="G31" s="18"/>
      <c r="H31" s="18"/>
      <c r="I31" s="18"/>
      <c r="J31" s="18"/>
      <c r="K31" s="20"/>
      <c r="L31" s="20"/>
      <c r="M31" s="20"/>
      <c r="N31" s="20"/>
      <c r="O31" s="20"/>
    </row>
    <row r="32" spans="1:45" s="152" customFormat="1" ht="12.75" customHeight="1" x14ac:dyDescent="0.2">
      <c r="A32" s="91"/>
      <c r="B32" s="18"/>
      <c r="C32" s="18"/>
      <c r="D32" s="18"/>
      <c r="E32" s="18"/>
      <c r="F32" s="18"/>
      <c r="G32" s="18"/>
      <c r="H32" s="18"/>
      <c r="I32" s="18"/>
      <c r="J32" s="18"/>
      <c r="K32" s="20"/>
      <c r="L32" s="20"/>
      <c r="M32" s="20"/>
      <c r="N32" s="20"/>
      <c r="O32" s="20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45" ht="12.75" customHeight="1" x14ac:dyDescent="0.2">
      <c r="L33" s="49"/>
    </row>
    <row r="34" spans="1:45" ht="12.75" customHeight="1" x14ac:dyDescent="0.2">
      <c r="B34" s="49"/>
      <c r="E34" s="49"/>
      <c r="H34" s="49"/>
      <c r="K34" s="49"/>
      <c r="N34" s="49"/>
    </row>
    <row r="35" spans="1:45" ht="12.75" customHeight="1" x14ac:dyDescent="0.2">
      <c r="A35" s="116" t="s">
        <v>87</v>
      </c>
      <c r="B35" s="46"/>
      <c r="C35" s="46"/>
      <c r="D35" s="46"/>
      <c r="E35" s="46"/>
      <c r="F35" s="48"/>
      <c r="G35" s="48"/>
      <c r="H35" s="48"/>
      <c r="I35" s="48"/>
      <c r="J35" s="48"/>
      <c r="K35" s="48"/>
      <c r="L35" s="68"/>
      <c r="M35" s="68"/>
      <c r="N35" s="68"/>
      <c r="O35" s="68"/>
    </row>
    <row r="36" spans="1:45" s="68" customFormat="1" ht="12.75" customHeight="1" x14ac:dyDescent="0.2">
      <c r="A36" s="95" t="s">
        <v>265</v>
      </c>
      <c r="B36" s="46"/>
      <c r="C36" s="46"/>
      <c r="D36" s="46"/>
      <c r="E36" s="46"/>
      <c r="F36" s="48"/>
      <c r="G36" s="48"/>
      <c r="H36" s="48"/>
      <c r="I36" s="48"/>
      <c r="J36" s="48"/>
      <c r="K36" s="48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45" s="68" customFormat="1" ht="12.75" customHeight="1" x14ac:dyDescent="0.2">
      <c r="A37" s="270" t="s">
        <v>268</v>
      </c>
      <c r="B37" s="46"/>
      <c r="C37" s="46"/>
      <c r="D37" s="46"/>
      <c r="E37" s="46"/>
      <c r="F37" s="48"/>
      <c r="G37" s="48"/>
      <c r="H37" s="48"/>
      <c r="I37" s="48"/>
      <c r="J37" s="48"/>
      <c r="K37" s="48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</row>
    <row r="38" spans="1:45" s="68" customFormat="1" ht="12.75" customHeight="1" x14ac:dyDescent="0.2">
      <c r="A38" s="63"/>
      <c r="B38" s="167"/>
      <c r="C38" s="167"/>
      <c r="D38" s="167"/>
      <c r="E38" s="65"/>
      <c r="F38" s="65"/>
      <c r="G38" s="65"/>
      <c r="H38" s="65"/>
      <c r="I38" s="65"/>
      <c r="J38" s="65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</row>
    <row r="39" spans="1:45" s="68" customFormat="1" ht="12.75" customHeight="1" x14ac:dyDescent="0.2">
      <c r="A39" s="55" t="s">
        <v>88</v>
      </c>
      <c r="B39" s="279" t="s">
        <v>72</v>
      </c>
      <c r="C39" s="279"/>
      <c r="D39" s="76"/>
      <c r="E39" s="279" t="s">
        <v>149</v>
      </c>
      <c r="F39" s="279"/>
      <c r="G39" s="168"/>
      <c r="H39" s="279" t="s">
        <v>17</v>
      </c>
      <c r="I39" s="279"/>
      <c r="J39" s="279"/>
      <c r="K39" s="27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</row>
    <row r="40" spans="1:45" s="55" customFormat="1" ht="12.75" customHeight="1" x14ac:dyDescent="0.2">
      <c r="B40" s="47" t="s">
        <v>128</v>
      </c>
      <c r="C40" s="47" t="s">
        <v>126</v>
      </c>
      <c r="D40" s="47"/>
      <c r="E40" s="47" t="s">
        <v>128</v>
      </c>
      <c r="F40" s="47" t="s">
        <v>126</v>
      </c>
      <c r="G40" s="47"/>
      <c r="H40" s="48" t="s">
        <v>128</v>
      </c>
      <c r="I40" s="48" t="s">
        <v>126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</row>
    <row r="41" spans="1:45" s="47" customFormat="1" ht="12.75" customHeight="1" x14ac:dyDescent="0.2">
      <c r="A41" s="85"/>
      <c r="B41" s="37" t="s">
        <v>97</v>
      </c>
      <c r="C41" s="37" t="s">
        <v>97</v>
      </c>
      <c r="D41" s="37"/>
      <c r="E41" s="37" t="s">
        <v>97</v>
      </c>
      <c r="F41" s="37" t="s">
        <v>97</v>
      </c>
      <c r="G41" s="37"/>
      <c r="H41" s="37" t="s">
        <v>97</v>
      </c>
      <c r="I41" s="37" t="s">
        <v>97</v>
      </c>
      <c r="J41" s="170"/>
      <c r="K41" s="170" t="s">
        <v>1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</row>
    <row r="42" spans="1:45" s="47" customFormat="1" ht="12.75" customHeight="1" x14ac:dyDescent="0.2">
      <c r="A42" s="171" t="s">
        <v>94</v>
      </c>
      <c r="B42" s="134">
        <v>580504.30000000005</v>
      </c>
      <c r="C42" s="38">
        <v>2260841.5</v>
      </c>
      <c r="D42" s="38"/>
      <c r="E42" s="38">
        <v>4020</v>
      </c>
      <c r="F42" s="38">
        <v>16362</v>
      </c>
      <c r="G42" s="38"/>
      <c r="H42" s="38">
        <v>144.40405472636817</v>
      </c>
      <c r="I42" s="38">
        <v>138.17635374648577</v>
      </c>
      <c r="J42" s="38"/>
      <c r="K42" s="38">
        <v>139.4046609753704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45" s="55" customFormat="1" ht="12.75" customHeight="1" x14ac:dyDescent="0.2">
      <c r="A43" s="103" t="s">
        <v>95</v>
      </c>
      <c r="B43" s="134">
        <v>3825096.9</v>
      </c>
      <c r="C43" s="38">
        <v>11805895.800000001</v>
      </c>
      <c r="D43" s="38"/>
      <c r="E43" s="38">
        <v>20555</v>
      </c>
      <c r="F43" s="38">
        <v>72641</v>
      </c>
      <c r="G43" s="38"/>
      <c r="H43" s="38">
        <v>186.09082461688152</v>
      </c>
      <c r="I43" s="38">
        <v>162.52386118032518</v>
      </c>
      <c r="J43" s="38"/>
      <c r="K43" s="38">
        <v>167.72171230524916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</row>
    <row r="44" spans="1:45" s="68" customFormat="1" ht="12.75" customHeight="1" x14ac:dyDescent="0.2">
      <c r="A44" s="103" t="s">
        <v>96</v>
      </c>
      <c r="B44" s="134">
        <v>4783054.5</v>
      </c>
      <c r="C44" s="38">
        <v>19775491.800000001</v>
      </c>
      <c r="D44" s="38"/>
      <c r="E44" s="38">
        <v>23680</v>
      </c>
      <c r="F44" s="38">
        <v>100920</v>
      </c>
      <c r="G44" s="38"/>
      <c r="H44" s="38">
        <v>201.98709881756756</v>
      </c>
      <c r="I44" s="38">
        <v>195.9521581450654</v>
      </c>
      <c r="J44" s="38"/>
      <c r="K44" s="38">
        <v>197.0990874799358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</row>
    <row r="45" spans="1:45" s="68" customFormat="1" ht="12.75" customHeight="1" x14ac:dyDescent="0.2">
      <c r="A45" s="103" t="s">
        <v>133</v>
      </c>
      <c r="B45" s="134">
        <v>4679806</v>
      </c>
      <c r="C45" s="38">
        <v>21202110.199999999</v>
      </c>
      <c r="D45" s="38"/>
      <c r="E45" s="38">
        <v>19754</v>
      </c>
      <c r="F45" s="38">
        <v>87822</v>
      </c>
      <c r="G45" s="38"/>
      <c r="H45" s="38">
        <v>236.90422192973574</v>
      </c>
      <c r="I45" s="38">
        <v>241.42140010475734</v>
      </c>
      <c r="J45" s="38"/>
      <c r="K45" s="38">
        <v>240.59191827173348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</row>
    <row r="46" spans="1:45" s="55" customFormat="1" ht="12.75" customHeight="1" x14ac:dyDescent="0.2">
      <c r="A46" s="154" t="s">
        <v>8</v>
      </c>
      <c r="B46" s="134">
        <v>190696.8</v>
      </c>
      <c r="C46" s="38">
        <v>217205.3</v>
      </c>
      <c r="D46" s="38"/>
      <c r="E46" s="38">
        <v>831</v>
      </c>
      <c r="F46" s="38">
        <v>1321</v>
      </c>
      <c r="G46" s="38"/>
      <c r="H46" s="38">
        <v>229.47870036101082</v>
      </c>
      <c r="I46" s="38">
        <v>164.4249053747161</v>
      </c>
      <c r="J46" s="38"/>
      <c r="K46" s="38">
        <v>189.54558550185874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</row>
    <row r="47" spans="1:45" s="68" customFormat="1" ht="12.75" customHeight="1" x14ac:dyDescent="0.2">
      <c r="A47" s="149" t="s">
        <v>1</v>
      </c>
      <c r="B47" s="120">
        <f t="shared" ref="B47" si="3">SUM(B42:B46)</f>
        <v>14059158.5</v>
      </c>
      <c r="C47" s="157">
        <f t="shared" ref="C47" si="4">SUM(C42:C46)</f>
        <v>55261544.599999994</v>
      </c>
      <c r="D47" s="172"/>
      <c r="E47" s="120">
        <f t="shared" ref="E47" si="5">SUM(E42:E46)</f>
        <v>68840</v>
      </c>
      <c r="F47" s="120">
        <f t="shared" ref="F47" si="6">SUM(F42:F46)</f>
        <v>279066</v>
      </c>
      <c r="G47" s="172"/>
      <c r="H47" s="120">
        <v>204.22949593259733</v>
      </c>
      <c r="I47" s="120">
        <v>198.02320812997641</v>
      </c>
      <c r="J47" s="120"/>
      <c r="K47" s="120">
        <v>199.25124343931981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</row>
    <row r="48" spans="1:45" s="68" customFormat="1" ht="12.75" customHeight="1" x14ac:dyDescent="0.2">
      <c r="A48" s="42" t="s">
        <v>261</v>
      </c>
      <c r="B48" s="48"/>
      <c r="C48" s="48"/>
      <c r="D48" s="48"/>
      <c r="E48" s="173"/>
      <c r="F48" s="48"/>
      <c r="G48" s="48"/>
      <c r="H48" s="48"/>
      <c r="I48" s="48"/>
      <c r="J48" s="48"/>
      <c r="K48" s="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</row>
    <row r="49" spans="1:45" s="68" customFormat="1" ht="12.75" customHeight="1" x14ac:dyDescent="0.2">
      <c r="A49" s="42"/>
      <c r="B49" s="48"/>
      <c r="C49" s="48"/>
      <c r="D49" s="48"/>
      <c r="E49" s="173"/>
      <c r="F49" s="48"/>
      <c r="G49" s="48"/>
      <c r="H49" s="48"/>
      <c r="I49" s="48"/>
      <c r="J49" s="48"/>
      <c r="K49" s="48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</row>
    <row r="50" spans="1:45" s="68" customFormat="1" ht="12.75" customHeight="1" x14ac:dyDescent="0.2">
      <c r="B50" s="173"/>
      <c r="C50" s="173"/>
      <c r="D50" s="48"/>
      <c r="E50" s="173"/>
      <c r="F50" s="173"/>
      <c r="G50" s="48"/>
      <c r="H50" s="173"/>
      <c r="I50" s="173"/>
      <c r="J50" s="173"/>
      <c r="K50" s="48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</row>
    <row r="51" spans="1:45" s="68" customFormat="1" ht="12.75" customHeight="1" x14ac:dyDescent="0.2">
      <c r="B51" s="48"/>
      <c r="C51" s="48"/>
      <c r="D51" s="48"/>
      <c r="E51" s="48"/>
      <c r="F51" s="48"/>
      <c r="G51" s="48"/>
      <c r="H51" s="48"/>
      <c r="I51" s="48"/>
      <c r="J51" s="48"/>
      <c r="K51" s="48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</row>
    <row r="52" spans="1:45" s="68" customFormat="1" ht="12.75" customHeight="1" x14ac:dyDescent="0.2">
      <c r="A52" s="116" t="s">
        <v>89</v>
      </c>
      <c r="B52" s="24"/>
      <c r="C52" s="24"/>
      <c r="D52" s="24"/>
      <c r="J52" s="55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</row>
    <row r="53" spans="1:45" s="68" customFormat="1" ht="12.75" customHeight="1" x14ac:dyDescent="0.2">
      <c r="A53" s="95" t="s">
        <v>262</v>
      </c>
      <c r="B53" s="24"/>
      <c r="C53" s="24"/>
      <c r="D53" s="24"/>
      <c r="J53" s="55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</row>
    <row r="54" spans="1:45" s="68" customFormat="1" ht="12.75" customHeight="1" x14ac:dyDescent="0.2">
      <c r="A54" s="34" t="s">
        <v>263</v>
      </c>
      <c r="B54" s="24"/>
      <c r="C54" s="24"/>
      <c r="D54" s="24"/>
      <c r="J54" s="55"/>
      <c r="L54" s="255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</row>
    <row r="55" spans="1:45" s="68" customFormat="1" ht="12.75" customHeight="1" x14ac:dyDescent="0.2">
      <c r="A55" s="63"/>
      <c r="B55" s="64"/>
      <c r="C55" s="64"/>
      <c r="D55" s="64"/>
      <c r="E55" s="63"/>
      <c r="F55" s="63"/>
      <c r="G55" s="63"/>
      <c r="H55" s="63"/>
      <c r="I55" s="63"/>
      <c r="J55" s="55"/>
      <c r="L55" s="2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</row>
    <row r="56" spans="1:45" s="68" customFormat="1" ht="12.75" customHeight="1" x14ac:dyDescent="0.2">
      <c r="A56" s="169" t="s">
        <v>18</v>
      </c>
      <c r="B56" s="169"/>
      <c r="C56" s="159" t="s">
        <v>15</v>
      </c>
      <c r="D56" s="159"/>
      <c r="E56" s="174"/>
      <c r="F56" s="174" t="s">
        <v>149</v>
      </c>
      <c r="G56" s="174"/>
      <c r="H56" s="174"/>
      <c r="I56" s="174" t="s">
        <v>17</v>
      </c>
      <c r="J56" s="175"/>
      <c r="K56" s="108"/>
      <c r="L56" s="255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</row>
    <row r="57" spans="1:45" s="108" customFormat="1" ht="12.75" customHeight="1" x14ac:dyDescent="0.2">
      <c r="A57" s="176" t="s">
        <v>6</v>
      </c>
      <c r="B57" s="133"/>
      <c r="C57" s="38">
        <v>14059158.5</v>
      </c>
      <c r="D57" s="133"/>
      <c r="E57" s="133"/>
      <c r="F57" s="38">
        <v>68840</v>
      </c>
      <c r="G57" s="133"/>
      <c r="H57" s="133"/>
      <c r="I57" s="38">
        <v>204.22949593259733</v>
      </c>
      <c r="J57" s="175"/>
      <c r="K57" s="68"/>
      <c r="L57" s="255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</row>
    <row r="58" spans="1:45" s="68" customFormat="1" ht="12.75" customHeight="1" x14ac:dyDescent="0.2">
      <c r="A58" s="53" t="s">
        <v>5</v>
      </c>
      <c r="B58" s="38"/>
      <c r="C58" s="38">
        <v>55261544.600000001</v>
      </c>
      <c r="D58" s="38"/>
      <c r="E58" s="38"/>
      <c r="F58" s="38">
        <v>279066</v>
      </c>
      <c r="G58" s="38"/>
      <c r="H58" s="38"/>
      <c r="I58" s="38">
        <v>198.02320812997644</v>
      </c>
      <c r="J58" s="175"/>
      <c r="L58" s="255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</row>
    <row r="59" spans="1:45" s="55" customFormat="1" ht="12.75" customHeight="1" x14ac:dyDescent="0.2">
      <c r="A59" s="176" t="s">
        <v>19</v>
      </c>
      <c r="B59" s="133"/>
      <c r="C59" s="133">
        <v>5253650.9000000004</v>
      </c>
      <c r="D59" s="133"/>
      <c r="E59" s="133"/>
      <c r="F59" s="38">
        <v>29341</v>
      </c>
      <c r="G59" s="133"/>
      <c r="H59" s="133"/>
      <c r="I59" s="38">
        <v>179.0549367778876</v>
      </c>
      <c r="J59" s="175"/>
      <c r="K59" s="68"/>
      <c r="L59" s="255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</row>
    <row r="60" spans="1:45" s="55" customFormat="1" ht="12.75" customHeight="1" x14ac:dyDescent="0.2">
      <c r="A60" s="53" t="s">
        <v>20</v>
      </c>
      <c r="B60" s="38"/>
      <c r="C60" s="133">
        <v>50007893.700000003</v>
      </c>
      <c r="D60" s="38"/>
      <c r="E60" s="38"/>
      <c r="F60" s="38">
        <v>249725</v>
      </c>
      <c r="G60" s="38"/>
      <c r="H60" s="38"/>
      <c r="I60" s="38">
        <v>200.25185183702072</v>
      </c>
      <c r="J60" s="68"/>
      <c r="K60" s="68"/>
      <c r="L60" s="255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</row>
    <row r="61" spans="1:45" s="55" customFormat="1" ht="12.75" customHeight="1" x14ac:dyDescent="0.2">
      <c r="A61" s="112" t="s">
        <v>1</v>
      </c>
      <c r="B61" s="135"/>
      <c r="C61" s="61">
        <v>69320703.099999994</v>
      </c>
      <c r="D61" s="61"/>
      <c r="E61" s="61"/>
      <c r="F61" s="61">
        <v>347906</v>
      </c>
      <c r="G61" s="61"/>
      <c r="H61" s="61"/>
      <c r="I61" s="61">
        <v>199.25124343931981</v>
      </c>
      <c r="J61" s="175"/>
      <c r="K61" s="68"/>
      <c r="L61" s="255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</row>
    <row r="62" spans="1:45" s="177" customFormat="1" ht="12.75" customHeight="1" x14ac:dyDescent="0.2">
      <c r="A62" s="42" t="s">
        <v>261</v>
      </c>
      <c r="B62" s="55"/>
      <c r="C62" s="55"/>
      <c r="D62" s="55"/>
      <c r="E62" s="55"/>
      <c r="F62" s="80"/>
      <c r="G62" s="55"/>
      <c r="H62" s="55"/>
      <c r="I62" s="55"/>
      <c r="J62" s="55"/>
      <c r="K62" s="68"/>
      <c r="L62" s="255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</row>
    <row r="63" spans="1:45" s="68" customFormat="1" ht="12.75" customHeight="1" x14ac:dyDescent="0.2">
      <c r="A63" s="55"/>
      <c r="B63" s="55"/>
      <c r="C63" s="80"/>
      <c r="D63" s="55"/>
      <c r="E63" s="55"/>
      <c r="F63" s="55"/>
      <c r="G63" s="55"/>
      <c r="H63" s="55"/>
      <c r="I63" s="55"/>
      <c r="J63" s="55"/>
      <c r="L63" s="255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</row>
    <row r="64" spans="1:45" s="68" customFormat="1" ht="12.75" customHeight="1" x14ac:dyDescent="0.2">
      <c r="A64" s="20"/>
      <c r="B64" s="19"/>
      <c r="C64" s="48"/>
      <c r="D64" s="19"/>
      <c r="E64" s="48"/>
      <c r="F64" s="19"/>
      <c r="G64" s="48"/>
      <c r="H64" s="19"/>
      <c r="I64" s="48"/>
      <c r="J64" s="19"/>
      <c r="K64" s="48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</row>
    <row r="65" spans="1:15" ht="12.75" customHeight="1" x14ac:dyDescent="0.2">
      <c r="L65"/>
      <c r="M65"/>
      <c r="N65"/>
      <c r="O65"/>
    </row>
    <row r="66" spans="1:15" ht="12.75" customHeight="1" x14ac:dyDescent="0.2">
      <c r="A66" s="68"/>
      <c r="B66" s="80"/>
      <c r="C66" s="80"/>
      <c r="E66" s="80"/>
      <c r="F66" s="80"/>
      <c r="H66" s="80"/>
      <c r="I66" s="80"/>
      <c r="J66" s="80"/>
      <c r="K66" s="80"/>
      <c r="L66"/>
      <c r="M66"/>
      <c r="N66"/>
      <c r="O66"/>
    </row>
    <row r="67" spans="1:15" ht="12.75" customHeight="1" x14ac:dyDescent="0.2">
      <c r="A67" s="68"/>
      <c r="L67" s="178"/>
      <c r="M67" s="178"/>
      <c r="N67" s="80"/>
      <c r="O67" s="80"/>
    </row>
    <row r="68" spans="1:15" ht="12.75" customHeight="1" x14ac:dyDescent="0.2">
      <c r="A68" s="179"/>
      <c r="B68" s="180"/>
      <c r="C68" s="178"/>
      <c r="E68" s="178"/>
      <c r="F68" s="110"/>
      <c r="H68" s="178"/>
      <c r="I68" s="178"/>
      <c r="J68" s="178"/>
      <c r="K68" s="110"/>
      <c r="L68" s="110"/>
      <c r="M68" s="110"/>
      <c r="N68" s="80"/>
      <c r="O68" s="80"/>
    </row>
    <row r="69" spans="1:15" ht="12.75" customHeight="1" x14ac:dyDescent="0.2">
      <c r="A69" s="48"/>
      <c r="B69" s="173"/>
      <c r="C69" s="80"/>
      <c r="E69" s="80"/>
      <c r="F69" s="181"/>
      <c r="H69" s="181"/>
      <c r="I69" s="181"/>
      <c r="J69" s="181"/>
      <c r="K69" s="181"/>
      <c r="L69" s="181"/>
      <c r="M69" s="181"/>
      <c r="N69" s="80"/>
      <c r="O69" s="80"/>
    </row>
    <row r="70" spans="1:15" ht="12.75" customHeight="1" x14ac:dyDescent="0.2">
      <c r="A70" s="55"/>
      <c r="B70" s="110"/>
      <c r="C70" s="110"/>
      <c r="E70" s="110"/>
      <c r="F70" s="110"/>
      <c r="H70" s="110"/>
      <c r="I70" s="110"/>
      <c r="J70" s="110"/>
      <c r="K70" s="110"/>
      <c r="L70" s="110"/>
      <c r="M70" s="110"/>
      <c r="N70" s="80"/>
      <c r="O70" s="80"/>
    </row>
    <row r="71" spans="1:15" ht="12.75" customHeight="1" x14ac:dyDescent="0.2">
      <c r="A71" s="47"/>
      <c r="B71" s="41"/>
      <c r="C71" s="41"/>
      <c r="E71" s="41"/>
      <c r="F71" s="41"/>
      <c r="H71" s="41"/>
      <c r="I71" s="41"/>
      <c r="J71" s="41"/>
      <c r="K71" s="41"/>
      <c r="L71" s="41"/>
      <c r="M71" s="41"/>
      <c r="N71" s="80"/>
      <c r="O71" s="80"/>
    </row>
    <row r="72" spans="1:15" ht="12.75" customHeight="1" x14ac:dyDescent="0.2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</row>
    <row r="73" spans="1:15" ht="12.75" customHeight="1" x14ac:dyDescent="0.2">
      <c r="B73" s="20"/>
      <c r="C73" s="20"/>
      <c r="D73" s="20"/>
      <c r="E73" s="20"/>
      <c r="F73" s="20"/>
      <c r="G73" s="20"/>
      <c r="H73" s="20"/>
      <c r="I73" s="20"/>
      <c r="J73" s="20"/>
    </row>
    <row r="74" spans="1:15" ht="12.75" customHeight="1" x14ac:dyDescent="0.2">
      <c r="B74" s="20"/>
      <c r="C74" s="20"/>
      <c r="D74" s="20"/>
      <c r="E74" s="20"/>
      <c r="F74" s="20"/>
      <c r="G74" s="20"/>
      <c r="H74" s="20"/>
      <c r="I74" s="20"/>
      <c r="J74" s="20"/>
    </row>
    <row r="75" spans="1:15" ht="12.75" customHeight="1" x14ac:dyDescent="0.2">
      <c r="B75" s="20"/>
      <c r="C75" s="20"/>
      <c r="D75" s="20"/>
      <c r="E75" s="20"/>
      <c r="F75" s="20"/>
      <c r="G75" s="20"/>
      <c r="H75" s="20"/>
      <c r="I75" s="20"/>
      <c r="J75" s="20"/>
    </row>
  </sheetData>
  <mergeCells count="3">
    <mergeCell ref="B39:C39"/>
    <mergeCell ref="E39:F39"/>
    <mergeCell ref="H39:K39"/>
  </mergeCells>
  <phoneticPr fontId="3" type="noConversion"/>
  <pageMargins left="0.70866141732283472" right="0.15748031496062992" top="0.98425196850393704" bottom="0.55118110236220474" header="0.51181102362204722" footer="0.51181102362204722"/>
  <pageSetup paperSize="9" scale="76" orientation="portrait" r:id="rId1"/>
  <headerFooter alignWithMargins="0">
    <oddHeader>&amp;R&amp;"Arial,Fet"MOTORCYKLAR</oddHeader>
  </headerFooter>
  <drawing r:id="rId2"/>
  <legacyDrawing r:id="rId3"/>
  <oleObjects>
    <mc:AlternateContent xmlns:mc="http://schemas.openxmlformats.org/markup-compatibility/2006">
      <mc:Choice Requires="x14">
        <oleObject progId="Word.Document.8" shapeId="57345" r:id="rId4">
          <objectPr defaultSize="0" autoLine="0" autoPict="0" r:id="rId5">
            <anchor moveWithCells="1" sizeWithCells="1">
              <from>
                <xdr:col>0</xdr:col>
                <xdr:colOff>0</xdr:colOff>
                <xdr:row>32</xdr:row>
                <xdr:rowOff>0</xdr:rowOff>
              </from>
              <to>
                <xdr:col>0</xdr:col>
                <xdr:colOff>9525</xdr:colOff>
                <xdr:row>32</xdr:row>
                <xdr:rowOff>0</xdr:rowOff>
              </to>
            </anchor>
          </objectPr>
        </oleObject>
      </mc:Choice>
      <mc:Fallback>
        <oleObject progId="Word.Document.8" shapeId="57345" r:id="rId4"/>
      </mc:Fallback>
    </mc:AlternateContent>
    <mc:AlternateContent xmlns:mc="http://schemas.openxmlformats.org/markup-compatibility/2006">
      <mc:Choice Requires="x14">
        <oleObject progId="Paint.Picture" shapeId="57346" r:id="rId6">
          <objectPr defaultSize="0" autoLine="0" autoPict="0" r:id="rId7">
            <anchor moveWithCells="1">
              <from>
                <xdr:col>0</xdr:col>
                <xdr:colOff>85725</xdr:colOff>
                <xdr:row>31</xdr:row>
                <xdr:rowOff>38100</xdr:rowOff>
              </from>
              <to>
                <xdr:col>1</xdr:col>
                <xdr:colOff>361950</xdr:colOff>
                <xdr:row>32</xdr:row>
                <xdr:rowOff>114300</xdr:rowOff>
              </to>
            </anchor>
          </objectPr>
        </oleObject>
      </mc:Choice>
      <mc:Fallback>
        <oleObject progId="Paint.Picture" shapeId="57346" r:id="rId6"/>
      </mc:Fallback>
    </mc:AlternateContent>
    <mc:AlternateContent xmlns:mc="http://schemas.openxmlformats.org/markup-compatibility/2006">
      <mc:Choice Requires="x14">
        <oleObject progId="Paint.Picture" shapeId="57347" r:id="rId8">
          <objectPr defaultSize="0" autoLine="0" autoPict="0" r:id="rId7">
            <anchor moveWithCells="1">
              <from>
                <xdr:col>0</xdr:col>
                <xdr:colOff>28575</xdr:colOff>
                <xdr:row>31</xdr:row>
                <xdr:rowOff>47625</xdr:rowOff>
              </from>
              <to>
                <xdr:col>1</xdr:col>
                <xdr:colOff>304800</xdr:colOff>
                <xdr:row>32</xdr:row>
                <xdr:rowOff>123825</xdr:rowOff>
              </to>
            </anchor>
          </objectPr>
        </oleObject>
      </mc:Choice>
      <mc:Fallback>
        <oleObject progId="Paint.Picture" shapeId="57347" r:id="rId8"/>
      </mc:Fallback>
    </mc:AlternateContent>
    <mc:AlternateContent xmlns:mc="http://schemas.openxmlformats.org/markup-compatibility/2006">
      <mc:Choice Requires="x14">
        <oleObject progId="Paint.Picture" shapeId="57353" r:id="rId9">
          <objectPr defaultSize="0" autoLine="0" autoPict="0" r:id="rId7">
            <anchor moveWithCells="1">
              <from>
                <xdr:col>0</xdr:col>
                <xdr:colOff>47625</xdr:colOff>
                <xdr:row>48</xdr:row>
                <xdr:rowOff>47625</xdr:rowOff>
              </from>
              <to>
                <xdr:col>1</xdr:col>
                <xdr:colOff>323850</xdr:colOff>
                <xdr:row>49</xdr:row>
                <xdr:rowOff>123825</xdr:rowOff>
              </to>
            </anchor>
          </objectPr>
        </oleObject>
      </mc:Choice>
      <mc:Fallback>
        <oleObject progId="Paint.Picture" shapeId="57353" r:id="rId9"/>
      </mc:Fallback>
    </mc:AlternateContent>
    <mc:AlternateContent xmlns:mc="http://schemas.openxmlformats.org/markup-compatibility/2006">
      <mc:Choice Requires="x14">
        <oleObject progId="Paint.Picture" shapeId="57354" r:id="rId10">
          <objectPr defaultSize="0" autoLine="0" autoPict="0" r:id="rId7">
            <anchor moveWithCells="1">
              <from>
                <xdr:col>0</xdr:col>
                <xdr:colOff>38100</xdr:colOff>
                <xdr:row>62</xdr:row>
                <xdr:rowOff>76200</xdr:rowOff>
              </from>
              <to>
                <xdr:col>1</xdr:col>
                <xdr:colOff>314325</xdr:colOff>
                <xdr:row>63</xdr:row>
                <xdr:rowOff>152400</xdr:rowOff>
              </to>
            </anchor>
          </objectPr>
        </oleObject>
      </mc:Choice>
      <mc:Fallback>
        <oleObject progId="Paint.Picture" shapeId="57354" r:id="rId10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8">
    <pageSetUpPr fitToPage="1"/>
  </sheetPr>
  <dimension ref="A2:U43"/>
  <sheetViews>
    <sheetView showGridLines="0" tabSelected="1" zoomScaleNormal="100" workbookViewId="0">
      <selection sqref="A1:L1"/>
    </sheetView>
  </sheetViews>
  <sheetFormatPr defaultRowHeight="12.75" x14ac:dyDescent="0.2"/>
  <cols>
    <col min="1" max="4" width="9.140625" style="70"/>
    <col min="5" max="5" width="4.7109375" style="70" customWidth="1"/>
    <col min="6" max="6" width="7.85546875" style="70" customWidth="1"/>
    <col min="7" max="11" width="9.140625" style="70"/>
    <col min="12" max="21" width="10.85546875" style="182" customWidth="1"/>
    <col min="22" max="16384" width="9.140625" style="70"/>
  </cols>
  <sheetData>
    <row r="2" spans="1:21" x14ac:dyDescent="0.2">
      <c r="A2" s="116" t="s">
        <v>249</v>
      </c>
      <c r="B2" s="24"/>
      <c r="C2" s="24"/>
      <c r="D2" s="24"/>
      <c r="E2" s="68"/>
      <c r="F2" s="68"/>
      <c r="G2" s="68"/>
      <c r="H2" s="55"/>
      <c r="I2" s="55"/>
      <c r="J2" s="48"/>
    </row>
    <row r="3" spans="1:21" x14ac:dyDescent="0.2">
      <c r="A3" s="95" t="s">
        <v>258</v>
      </c>
      <c r="B3" s="24"/>
      <c r="C3" s="24"/>
      <c r="D3" s="24"/>
      <c r="E3" s="68"/>
      <c r="F3" s="68"/>
      <c r="G3" s="68"/>
      <c r="H3" s="55"/>
      <c r="I3" s="55"/>
      <c r="J3" s="19"/>
    </row>
    <row r="4" spans="1:21" x14ac:dyDescent="0.2">
      <c r="A4" s="272" t="s">
        <v>266</v>
      </c>
      <c r="B4" s="155"/>
      <c r="C4" s="155"/>
      <c r="D4" s="147"/>
      <c r="E4" s="147"/>
      <c r="F4" s="147"/>
      <c r="G4" s="147"/>
      <c r="H4" s="147"/>
      <c r="I4" s="147"/>
      <c r="J4" s="19"/>
    </row>
    <row r="5" spans="1:21" x14ac:dyDescent="0.2">
      <c r="A5" s="63"/>
      <c r="B5" s="64"/>
      <c r="C5" s="64"/>
      <c r="D5" s="64"/>
      <c r="E5" s="63"/>
      <c r="F5" s="63"/>
      <c r="G5" s="63"/>
      <c r="H5" s="63"/>
      <c r="I5" s="63"/>
      <c r="J5" s="19"/>
    </row>
    <row r="6" spans="1:21" x14ac:dyDescent="0.2">
      <c r="A6" s="68"/>
      <c r="B6" s="183" t="s">
        <v>151</v>
      </c>
      <c r="C6" s="183"/>
      <c r="D6" s="281" t="s">
        <v>5</v>
      </c>
      <c r="E6" s="281"/>
      <c r="F6" s="281"/>
      <c r="G6" s="281"/>
      <c r="H6" s="68"/>
      <c r="I6" s="50" t="s">
        <v>1</v>
      </c>
      <c r="J6" s="19"/>
    </row>
    <row r="7" spans="1:21" x14ac:dyDescent="0.2">
      <c r="A7" s="17"/>
      <c r="B7" s="47" t="s">
        <v>97</v>
      </c>
      <c r="C7" s="47"/>
      <c r="D7" s="282"/>
      <c r="E7" s="282"/>
      <c r="F7" s="282"/>
      <c r="G7" s="282"/>
      <c r="H7" s="68"/>
      <c r="I7" s="68"/>
      <c r="J7" s="19"/>
      <c r="K7" s="184"/>
      <c r="L7" s="274"/>
      <c r="M7" s="185"/>
      <c r="N7" s="185"/>
    </row>
    <row r="8" spans="1:21" x14ac:dyDescent="0.2">
      <c r="A8" s="63" t="s">
        <v>0</v>
      </c>
      <c r="B8" s="65"/>
      <c r="C8" s="65"/>
      <c r="D8" s="65" t="s">
        <v>3</v>
      </c>
      <c r="E8" s="63"/>
      <c r="F8" s="37" t="s">
        <v>4</v>
      </c>
      <c r="G8" s="37" t="s">
        <v>1</v>
      </c>
      <c r="H8" s="63"/>
      <c r="I8" s="65"/>
      <c r="J8" s="19"/>
      <c r="K8" s="50"/>
      <c r="L8" s="110"/>
      <c r="M8" s="41"/>
      <c r="N8" s="185"/>
    </row>
    <row r="9" spans="1:21" x14ac:dyDescent="0.2">
      <c r="A9" s="103">
        <v>2005</v>
      </c>
      <c r="B9" s="71">
        <v>256</v>
      </c>
      <c r="C9" s="71"/>
      <c r="D9" s="71">
        <v>238</v>
      </c>
      <c r="E9" s="71"/>
      <c r="F9" s="71">
        <v>254</v>
      </c>
      <c r="G9" s="71">
        <v>252</v>
      </c>
      <c r="H9" s="71"/>
      <c r="I9" s="71">
        <v>253</v>
      </c>
      <c r="J9" s="19"/>
      <c r="K9" s="66"/>
      <c r="L9" s="274"/>
      <c r="M9" s="274"/>
      <c r="N9" s="274"/>
      <c r="O9" s="274"/>
      <c r="P9" s="274"/>
      <c r="Q9" s="274"/>
      <c r="R9" s="274"/>
      <c r="S9" s="274"/>
      <c r="T9" s="274"/>
      <c r="U9" s="274"/>
    </row>
    <row r="10" spans="1:21" x14ac:dyDescent="0.2">
      <c r="A10" s="103">
        <v>2006</v>
      </c>
      <c r="B10" s="71">
        <v>262</v>
      </c>
      <c r="C10" s="71"/>
      <c r="D10" s="71">
        <v>238</v>
      </c>
      <c r="E10" s="71"/>
      <c r="F10" s="71">
        <v>261</v>
      </c>
      <c r="G10" s="71">
        <v>258</v>
      </c>
      <c r="H10" s="71"/>
      <c r="I10" s="71">
        <v>259</v>
      </c>
      <c r="J10" s="19"/>
      <c r="K10" s="66"/>
      <c r="L10" s="274"/>
      <c r="M10" s="274"/>
      <c r="N10" s="274"/>
      <c r="O10" s="274"/>
      <c r="P10" s="274"/>
      <c r="Q10" s="274"/>
      <c r="R10" s="274"/>
      <c r="S10" s="274"/>
      <c r="T10" s="274"/>
      <c r="U10" s="274"/>
    </row>
    <row r="11" spans="1:21" x14ac:dyDescent="0.2">
      <c r="A11" s="103">
        <v>2007</v>
      </c>
      <c r="B11" s="71">
        <v>257</v>
      </c>
      <c r="C11" s="71"/>
      <c r="D11" s="71">
        <v>245</v>
      </c>
      <c r="E11" s="118"/>
      <c r="F11" s="71">
        <v>269</v>
      </c>
      <c r="G11" s="71">
        <v>266</v>
      </c>
      <c r="H11" s="118"/>
      <c r="I11" s="71">
        <v>264</v>
      </c>
      <c r="J11" s="19"/>
      <c r="K11" s="66"/>
      <c r="L11" s="66"/>
      <c r="M11" s="66"/>
      <c r="N11" s="185"/>
    </row>
    <row r="12" spans="1:21" x14ac:dyDescent="0.2">
      <c r="A12" s="103">
        <v>2008</v>
      </c>
      <c r="B12" s="71">
        <v>268</v>
      </c>
      <c r="C12" s="71"/>
      <c r="D12" s="71">
        <v>234</v>
      </c>
      <c r="E12" s="118"/>
      <c r="F12" s="71">
        <v>258</v>
      </c>
      <c r="G12" s="71">
        <v>255</v>
      </c>
      <c r="H12" s="118"/>
      <c r="I12" s="71">
        <v>257</v>
      </c>
      <c r="J12" s="19"/>
      <c r="K12" s="66"/>
      <c r="L12" s="274"/>
      <c r="M12" s="274"/>
      <c r="N12" s="274"/>
      <c r="O12" s="274"/>
      <c r="P12" s="274"/>
      <c r="Q12" s="274"/>
      <c r="R12" s="274"/>
      <c r="S12" s="274"/>
      <c r="T12" s="274"/>
      <c r="U12" s="274"/>
    </row>
    <row r="13" spans="1:21" x14ac:dyDescent="0.2">
      <c r="A13" s="103">
        <v>2009</v>
      </c>
      <c r="B13" s="71">
        <v>246</v>
      </c>
      <c r="C13" s="71"/>
      <c r="D13" s="71">
        <v>222</v>
      </c>
      <c r="E13" s="118"/>
      <c r="F13" s="71">
        <v>248</v>
      </c>
      <c r="G13" s="71">
        <v>245</v>
      </c>
      <c r="H13" s="118"/>
      <c r="I13" s="71">
        <v>245</v>
      </c>
      <c r="J13" s="19"/>
      <c r="K13" s="66"/>
      <c r="L13" s="41"/>
      <c r="M13" s="274"/>
      <c r="N13" s="274"/>
      <c r="O13" s="274"/>
      <c r="P13" s="274"/>
      <c r="Q13" s="274"/>
      <c r="R13" s="274"/>
      <c r="S13" s="274"/>
      <c r="T13" s="274"/>
      <c r="U13" s="274"/>
    </row>
    <row r="14" spans="1:21" x14ac:dyDescent="0.2">
      <c r="A14" s="103">
        <v>2010</v>
      </c>
      <c r="B14" s="71">
        <v>230</v>
      </c>
      <c r="C14" s="71"/>
      <c r="D14" s="71">
        <v>202</v>
      </c>
      <c r="E14" s="118"/>
      <c r="F14" s="71">
        <v>228</v>
      </c>
      <c r="G14" s="71">
        <v>225</v>
      </c>
      <c r="H14" s="118"/>
      <c r="I14" s="71">
        <v>226</v>
      </c>
      <c r="J14" s="19"/>
      <c r="K14" s="66"/>
      <c r="L14" s="274"/>
      <c r="M14" s="274"/>
      <c r="N14" s="274"/>
      <c r="O14" s="274"/>
      <c r="P14" s="274"/>
      <c r="Q14" s="274"/>
      <c r="R14" s="274"/>
      <c r="S14" s="274"/>
      <c r="T14" s="274"/>
      <c r="U14" s="274"/>
    </row>
    <row r="15" spans="1:21" x14ac:dyDescent="0.2">
      <c r="A15" s="103">
        <v>2011</v>
      </c>
      <c r="B15" s="71">
        <v>222</v>
      </c>
      <c r="C15" s="71"/>
      <c r="D15" s="71">
        <v>196</v>
      </c>
      <c r="E15" s="118"/>
      <c r="F15" s="71">
        <v>222</v>
      </c>
      <c r="G15" s="71">
        <v>219</v>
      </c>
      <c r="H15" s="118"/>
      <c r="I15" s="71">
        <v>219</v>
      </c>
      <c r="J15" s="19"/>
      <c r="K15" s="66"/>
      <c r="U15" s="70"/>
    </row>
    <row r="16" spans="1:21" x14ac:dyDescent="0.2">
      <c r="A16" s="103">
        <v>2012</v>
      </c>
      <c r="B16" s="71">
        <v>182</v>
      </c>
      <c r="C16" s="71"/>
      <c r="D16" s="71">
        <v>164</v>
      </c>
      <c r="E16" s="118"/>
      <c r="F16" s="71">
        <v>186</v>
      </c>
      <c r="G16" s="71">
        <v>184</v>
      </c>
      <c r="H16" s="118"/>
      <c r="I16" s="71">
        <v>183</v>
      </c>
      <c r="J16" s="19"/>
      <c r="K16" s="66"/>
      <c r="L16" s="274"/>
      <c r="M16" s="274"/>
      <c r="N16" s="274"/>
      <c r="O16" s="274"/>
      <c r="P16" s="274"/>
      <c r="Q16" s="274"/>
      <c r="R16" s="274"/>
      <c r="S16" s="274"/>
      <c r="T16" s="274"/>
      <c r="U16" s="274"/>
    </row>
    <row r="17" spans="1:21" x14ac:dyDescent="0.2">
      <c r="A17" s="103">
        <v>2013</v>
      </c>
      <c r="B17" s="71">
        <v>205.1881592531083</v>
      </c>
      <c r="C17" s="71"/>
      <c r="D17" s="71">
        <v>175.53849337472047</v>
      </c>
      <c r="E17" s="118"/>
      <c r="F17" s="71">
        <v>198.8946596611039</v>
      </c>
      <c r="G17" s="71">
        <v>196.39078958196919</v>
      </c>
      <c r="H17" s="118"/>
      <c r="I17" s="71">
        <v>198.08864123310062</v>
      </c>
      <c r="J17" s="19"/>
      <c r="K17" s="66"/>
      <c r="L17" s="274"/>
      <c r="M17" s="274"/>
      <c r="N17" s="274"/>
      <c r="O17" s="274"/>
      <c r="P17" s="274"/>
      <c r="Q17" s="274"/>
      <c r="R17" s="274"/>
      <c r="S17" s="274"/>
      <c r="T17" s="274"/>
      <c r="U17" s="274"/>
    </row>
    <row r="18" spans="1:21" x14ac:dyDescent="0.2">
      <c r="A18" s="103">
        <v>2014</v>
      </c>
      <c r="B18" s="71">
        <v>194</v>
      </c>
      <c r="C18" s="71"/>
      <c r="D18" s="71">
        <v>171</v>
      </c>
      <c r="E18" s="118"/>
      <c r="F18" s="71">
        <v>192</v>
      </c>
      <c r="G18" s="71">
        <v>190</v>
      </c>
      <c r="H18" s="118"/>
      <c r="I18" s="71">
        <v>191</v>
      </c>
      <c r="J18" s="19"/>
      <c r="K18" s="66"/>
      <c r="L18" s="274"/>
      <c r="M18" s="274"/>
      <c r="N18" s="274"/>
      <c r="O18" s="274"/>
      <c r="P18" s="274"/>
      <c r="Q18" s="274"/>
      <c r="R18" s="274"/>
      <c r="S18" s="274"/>
      <c r="T18" s="274"/>
      <c r="U18" s="274"/>
    </row>
    <row r="19" spans="1:21" x14ac:dyDescent="0.2">
      <c r="A19" s="106">
        <v>2015</v>
      </c>
      <c r="B19" s="258">
        <v>204.22949593259733</v>
      </c>
      <c r="C19" s="258"/>
      <c r="D19" s="258">
        <v>179.0549367778876</v>
      </c>
      <c r="E19" s="65"/>
      <c r="F19" s="258">
        <v>200.25185183702072</v>
      </c>
      <c r="G19" s="258">
        <v>198</v>
      </c>
      <c r="H19" s="65"/>
      <c r="I19" s="258">
        <v>199</v>
      </c>
      <c r="J19" s="19"/>
      <c r="K19" s="66"/>
      <c r="M19" s="66"/>
      <c r="N19" s="185"/>
    </row>
    <row r="20" spans="1:21" x14ac:dyDescent="0.2">
      <c r="A20" s="68"/>
      <c r="B20" s="72"/>
      <c r="C20" s="72"/>
      <c r="D20" s="186"/>
      <c r="E20" s="66"/>
      <c r="F20" s="186"/>
      <c r="G20" s="72"/>
      <c r="H20" s="72"/>
      <c r="I20" s="41"/>
      <c r="J20" s="19"/>
      <c r="K20" s="187"/>
      <c r="L20" s="185"/>
      <c r="M20" s="185"/>
      <c r="N20" s="185"/>
    </row>
    <row r="21" spans="1:21" x14ac:dyDescent="0.2">
      <c r="A21" s="68"/>
      <c r="B21" s="80"/>
      <c r="C21" s="80"/>
      <c r="D21" s="186"/>
      <c r="E21" s="80"/>
      <c r="F21" s="186"/>
      <c r="G21" s="80"/>
      <c r="H21" s="72"/>
      <c r="I21" s="110"/>
      <c r="J21" s="19"/>
      <c r="K21" s="141"/>
    </row>
    <row r="22" spans="1:21" x14ac:dyDescent="0.2">
      <c r="A22" s="20"/>
      <c r="B22" s="19"/>
      <c r="C22" s="19"/>
      <c r="D22" s="19"/>
      <c r="E22" s="19"/>
      <c r="F22" s="19"/>
      <c r="G22" s="19"/>
      <c r="H22" s="19"/>
      <c r="I22" s="19"/>
      <c r="J22" s="19"/>
      <c r="K22" s="141"/>
    </row>
    <row r="23" spans="1:21" x14ac:dyDescent="0.2">
      <c r="A23"/>
      <c r="B23"/>
      <c r="C23"/>
      <c r="D23"/>
      <c r="E23"/>
      <c r="F23"/>
      <c r="G23"/>
      <c r="H23"/>
      <c r="I23"/>
      <c r="J23"/>
    </row>
    <row r="24" spans="1:21" x14ac:dyDescent="0.2">
      <c r="A24"/>
      <c r="B24"/>
      <c r="C24"/>
      <c r="D24"/>
      <c r="E24"/>
      <c r="F24"/>
      <c r="G24"/>
      <c r="H24"/>
      <c r="I24"/>
      <c r="J24"/>
      <c r="K24" s="188"/>
    </row>
    <row r="25" spans="1:21" x14ac:dyDescent="0.2">
      <c r="A25"/>
      <c r="B25"/>
      <c r="C25"/>
      <c r="D25"/>
      <c r="E25"/>
      <c r="F25"/>
      <c r="G25"/>
      <c r="H25"/>
      <c r="I25"/>
      <c r="J25"/>
      <c r="K25" s="189"/>
    </row>
    <row r="26" spans="1:21" x14ac:dyDescent="0.2">
      <c r="A26"/>
      <c r="B26"/>
      <c r="C26"/>
      <c r="D26"/>
      <c r="E26"/>
      <c r="F26"/>
      <c r="G26"/>
      <c r="H26"/>
      <c r="I26"/>
      <c r="J26"/>
      <c r="K26" s="189"/>
    </row>
    <row r="27" spans="1:21" x14ac:dyDescent="0.2">
      <c r="A27"/>
      <c r="B27"/>
      <c r="C27"/>
      <c r="D27"/>
      <c r="E27"/>
      <c r="F27"/>
      <c r="G27"/>
      <c r="H27"/>
      <c r="I27"/>
      <c r="J27"/>
      <c r="K27" s="188"/>
    </row>
    <row r="28" spans="1:21" x14ac:dyDescent="0.2">
      <c r="A28"/>
      <c r="B28"/>
      <c r="C28"/>
      <c r="D28"/>
      <c r="E28"/>
      <c r="F28"/>
      <c r="G28"/>
      <c r="H28"/>
      <c r="I28"/>
      <c r="J28"/>
      <c r="K28" s="189"/>
    </row>
    <row r="29" spans="1:21" x14ac:dyDescent="0.2">
      <c r="A29"/>
      <c r="B29"/>
      <c r="C29"/>
      <c r="D29"/>
      <c r="E29"/>
      <c r="F29"/>
      <c r="G29"/>
      <c r="H29"/>
      <c r="I29"/>
      <c r="J29"/>
      <c r="K29" s="189"/>
    </row>
    <row r="30" spans="1:21" x14ac:dyDescent="0.2">
      <c r="K30" s="189"/>
    </row>
    <row r="31" spans="1:21" x14ac:dyDescent="0.2">
      <c r="A31"/>
      <c r="B31"/>
      <c r="C31"/>
      <c r="D31"/>
      <c r="E31"/>
      <c r="F31"/>
      <c r="G31"/>
      <c r="H31"/>
      <c r="I31"/>
      <c r="J31"/>
    </row>
    <row r="32" spans="1:21" x14ac:dyDescent="0.2">
      <c r="A32"/>
      <c r="B32"/>
      <c r="C32"/>
      <c r="D32"/>
      <c r="E32"/>
      <c r="F32"/>
      <c r="G32"/>
      <c r="H32"/>
      <c r="I32"/>
      <c r="J32"/>
      <c r="K32" s="189"/>
    </row>
    <row r="33" spans="1:11" x14ac:dyDescent="0.2">
      <c r="A33"/>
      <c r="B33"/>
      <c r="C33"/>
      <c r="D33"/>
      <c r="E33"/>
      <c r="F33"/>
      <c r="G33"/>
      <c r="H33"/>
      <c r="I33"/>
      <c r="J33"/>
      <c r="K33" s="189"/>
    </row>
    <row r="34" spans="1:11" x14ac:dyDescent="0.2">
      <c r="A34"/>
      <c r="B34"/>
      <c r="C34"/>
      <c r="D34"/>
      <c r="E34"/>
      <c r="F34"/>
      <c r="G34"/>
      <c r="H34"/>
      <c r="I34"/>
      <c r="J34"/>
    </row>
    <row r="35" spans="1:11" x14ac:dyDescent="0.2">
      <c r="A35"/>
      <c r="B35"/>
      <c r="C35"/>
      <c r="D35"/>
      <c r="E35"/>
      <c r="F35"/>
      <c r="G35"/>
      <c r="H35"/>
      <c r="I35"/>
      <c r="J35"/>
    </row>
    <row r="36" spans="1:11" x14ac:dyDescent="0.2">
      <c r="A36"/>
      <c r="B36"/>
      <c r="C36"/>
      <c r="D36"/>
      <c r="E36"/>
      <c r="F36"/>
      <c r="G36"/>
      <c r="H36"/>
      <c r="I36"/>
      <c r="J36"/>
    </row>
    <row r="37" spans="1:11" x14ac:dyDescent="0.2">
      <c r="A37"/>
      <c r="B37"/>
      <c r="C37"/>
      <c r="D37"/>
      <c r="E37"/>
      <c r="F37"/>
      <c r="G37"/>
      <c r="H37"/>
      <c r="I37"/>
      <c r="J37"/>
    </row>
    <row r="38" spans="1:11" x14ac:dyDescent="0.2">
      <c r="A38"/>
      <c r="B38"/>
      <c r="C38"/>
      <c r="D38"/>
      <c r="E38"/>
      <c r="F38"/>
      <c r="G38"/>
      <c r="H38"/>
      <c r="I38"/>
      <c r="J38"/>
    </row>
    <row r="39" spans="1:11" x14ac:dyDescent="0.2">
      <c r="A39"/>
      <c r="B39"/>
      <c r="C39"/>
      <c r="D39"/>
      <c r="E39"/>
      <c r="F39"/>
      <c r="G39"/>
      <c r="H39"/>
      <c r="I39"/>
      <c r="J39"/>
    </row>
    <row r="40" spans="1:11" x14ac:dyDescent="0.2">
      <c r="A40"/>
      <c r="B40"/>
      <c r="C40"/>
      <c r="D40"/>
      <c r="E40"/>
      <c r="F40"/>
      <c r="G40"/>
      <c r="H40"/>
      <c r="I40"/>
      <c r="J40"/>
    </row>
    <row r="41" spans="1:11" x14ac:dyDescent="0.2">
      <c r="A41"/>
      <c r="B41"/>
      <c r="C41"/>
      <c r="D41"/>
      <c r="E41"/>
      <c r="F41"/>
      <c r="G41"/>
      <c r="H41"/>
      <c r="I41"/>
      <c r="J41"/>
    </row>
    <row r="42" spans="1:11" x14ac:dyDescent="0.2">
      <c r="A42"/>
      <c r="B42"/>
      <c r="C42"/>
      <c r="D42"/>
      <c r="E42"/>
      <c r="F42"/>
      <c r="G42"/>
      <c r="H42"/>
      <c r="I42"/>
      <c r="J42"/>
    </row>
    <row r="43" spans="1:11" x14ac:dyDescent="0.2">
      <c r="A43"/>
      <c r="B43"/>
      <c r="C43"/>
      <c r="D43"/>
      <c r="E43"/>
      <c r="F43"/>
      <c r="G43"/>
      <c r="H43"/>
      <c r="I43"/>
      <c r="J43"/>
    </row>
  </sheetData>
  <mergeCells count="1">
    <mergeCell ref="D6:G7"/>
  </mergeCells>
  <phoneticPr fontId="17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>&amp;R&amp;"Arial,Fet"MOTORCYKLAR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96257" r:id="rId4">
          <objectPr defaultSize="0" autoLine="0" autoPict="0" r:id="rId5">
            <anchor moveWithCells="1">
              <from>
                <xdr:col>0</xdr:col>
                <xdr:colOff>0</xdr:colOff>
                <xdr:row>19</xdr:row>
                <xdr:rowOff>114300</xdr:rowOff>
              </from>
              <to>
                <xdr:col>1</xdr:col>
                <xdr:colOff>533400</xdr:colOff>
                <xdr:row>21</xdr:row>
                <xdr:rowOff>28575</xdr:rowOff>
              </to>
            </anchor>
          </objectPr>
        </oleObject>
      </mc:Choice>
      <mc:Fallback>
        <oleObject progId="Paint.Picture" shapeId="96257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42">
    <pageSetUpPr fitToPage="1"/>
  </sheetPr>
  <dimension ref="A1:AD61"/>
  <sheetViews>
    <sheetView showGridLines="0" tabSelected="1" zoomScaleNormal="100" workbookViewId="0">
      <selection sqref="A1:L1"/>
    </sheetView>
  </sheetViews>
  <sheetFormatPr defaultRowHeight="12.75" customHeight="1" x14ac:dyDescent="0.2"/>
  <cols>
    <col min="1" max="1" width="17.7109375" style="20" customWidth="1"/>
    <col min="2" max="5" width="11" style="20" customWidth="1"/>
    <col min="6" max="6" width="11.140625" style="19" customWidth="1"/>
    <col min="7" max="7" width="14.85546875" style="20" customWidth="1"/>
    <col min="8" max="8" width="11.42578125" customWidth="1"/>
    <col min="9" max="9" width="11" bestFit="1" customWidth="1"/>
    <col min="10" max="10" width="9.42578125" bestFit="1" customWidth="1"/>
    <col min="11" max="11" width="9.28515625" hidden="1" customWidth="1"/>
    <col min="12" max="12" width="0" hidden="1" customWidth="1"/>
    <col min="13" max="13" width="9.28515625" bestFit="1" customWidth="1"/>
    <col min="14" max="14" width="0" hidden="1" customWidth="1"/>
    <col min="15" max="15" width="11.85546875" hidden="1" customWidth="1"/>
    <col min="16" max="16" width="11.85546875" customWidth="1"/>
    <col min="17" max="18" width="0" hidden="1" customWidth="1"/>
    <col min="19" max="19" width="9.28515625" bestFit="1" customWidth="1"/>
    <col min="20" max="21" width="0" hidden="1" customWidth="1"/>
    <col min="22" max="22" width="9.28515625" bestFit="1" customWidth="1"/>
    <col min="23" max="24" width="0" hidden="1" customWidth="1"/>
    <col min="25" max="25" width="11.85546875" bestFit="1" customWidth="1"/>
    <col min="26" max="27" width="0" hidden="1" customWidth="1"/>
    <col min="28" max="28" width="9.28515625" bestFit="1" customWidth="1"/>
    <col min="31" max="16384" width="9.140625" style="20"/>
  </cols>
  <sheetData>
    <row r="1" spans="1:30" ht="12.75" customHeight="1" x14ac:dyDescent="0.2">
      <c r="G1" s="46"/>
    </row>
    <row r="2" spans="1:30" ht="12.75" customHeight="1" x14ac:dyDescent="0.2">
      <c r="A2" s="116" t="s">
        <v>98</v>
      </c>
    </row>
    <row r="3" spans="1:30" ht="12.75" customHeight="1" x14ac:dyDescent="0.2">
      <c r="A3" s="95" t="s">
        <v>201</v>
      </c>
    </row>
    <row r="4" spans="1:30" ht="12.75" customHeight="1" x14ac:dyDescent="0.2">
      <c r="A4" s="270" t="s">
        <v>202</v>
      </c>
    </row>
    <row r="5" spans="1:30" ht="12.75" customHeight="1" x14ac:dyDescent="0.2">
      <c r="A5" s="16"/>
      <c r="B5" s="16"/>
      <c r="C5" s="16"/>
      <c r="D5" s="16"/>
      <c r="E5" s="16"/>
      <c r="F5" s="92"/>
      <c r="G5" s="16"/>
    </row>
    <row r="6" spans="1:30" ht="12.75" customHeight="1" x14ac:dyDescent="0.2">
      <c r="A6" s="20" t="s">
        <v>99</v>
      </c>
      <c r="B6" s="10" t="s">
        <v>100</v>
      </c>
      <c r="C6" s="278" t="s">
        <v>124</v>
      </c>
      <c r="D6" s="278"/>
      <c r="E6" s="278"/>
      <c r="F6" s="10" t="s">
        <v>101</v>
      </c>
      <c r="G6" s="47" t="s">
        <v>102</v>
      </c>
    </row>
    <row r="7" spans="1:30" ht="12.75" customHeight="1" x14ac:dyDescent="0.2">
      <c r="A7" s="16"/>
      <c r="B7" s="92"/>
      <c r="C7" s="143">
        <v>-3500</v>
      </c>
      <c r="D7" s="92" t="s">
        <v>28</v>
      </c>
      <c r="E7" s="92" t="s">
        <v>1</v>
      </c>
      <c r="F7" s="92"/>
      <c r="G7" s="92"/>
    </row>
    <row r="8" spans="1:30" s="12" customFormat="1" ht="12.75" customHeight="1" x14ac:dyDescent="0.2">
      <c r="A8" s="191" t="s">
        <v>103</v>
      </c>
      <c r="B8" s="246">
        <v>1283.0089681774348</v>
      </c>
      <c r="C8" s="246">
        <v>1539.30355701192</v>
      </c>
      <c r="D8" s="246">
        <v>3213.6722835061764</v>
      </c>
      <c r="E8" s="246">
        <v>1718.4673185798799</v>
      </c>
      <c r="F8" s="246">
        <v>5501.8686125852919</v>
      </c>
      <c r="G8" s="246">
        <v>223.92599837616362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pans="1:30" s="12" customFormat="1" ht="12.75" customHeight="1" x14ac:dyDescent="0.2">
      <c r="A9" s="192" t="s">
        <v>118</v>
      </c>
      <c r="B9" s="246">
        <v>1253.4895810336591</v>
      </c>
      <c r="C9" s="246">
        <v>1404.039202975024</v>
      </c>
      <c r="D9" s="246">
        <v>3279.0267643142479</v>
      </c>
      <c r="E9" s="246">
        <v>1649.9660524822075</v>
      </c>
      <c r="F9" s="246">
        <v>7479.2591836734691</v>
      </c>
      <c r="G9" s="246">
        <v>208.35858726899383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1:30" s="12" customFormat="1" ht="12.75" customHeight="1" x14ac:dyDescent="0.2">
      <c r="A10" s="192" t="s">
        <v>104</v>
      </c>
      <c r="B10" s="246">
        <v>1188.2971357255831</v>
      </c>
      <c r="C10" s="246">
        <v>1372.6231763619573</v>
      </c>
      <c r="D10" s="246">
        <v>3976.3820477502295</v>
      </c>
      <c r="E10" s="246">
        <v>1663.3535578796268</v>
      </c>
      <c r="F10" s="246">
        <v>6191.8071875000005</v>
      </c>
      <c r="G10" s="246">
        <v>192.24053486673967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1:30" s="12" customFormat="1" ht="12.75" customHeight="1" x14ac:dyDescent="0.2">
      <c r="A11" s="192" t="s">
        <v>105</v>
      </c>
      <c r="B11" s="246">
        <v>1192.6708674566312</v>
      </c>
      <c r="C11" s="246">
        <v>1378.643074499558</v>
      </c>
      <c r="D11" s="246">
        <v>3788.0208825847126</v>
      </c>
      <c r="E11" s="246">
        <v>1686.0943487296372</v>
      </c>
      <c r="F11" s="246">
        <v>5264.5046920821114</v>
      </c>
      <c r="G11" s="246">
        <v>180.50962717684573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1:30" s="12" customFormat="1" ht="12.75" customHeight="1" x14ac:dyDescent="0.2">
      <c r="A12" s="192" t="s">
        <v>106</v>
      </c>
      <c r="B12" s="246">
        <v>1250.2045236198733</v>
      </c>
      <c r="C12" s="246">
        <v>1415.9444785141707</v>
      </c>
      <c r="D12" s="246">
        <v>5202.8770329138424</v>
      </c>
      <c r="E12" s="246">
        <v>1996.3237417009755</v>
      </c>
      <c r="F12" s="246">
        <v>5589.5710124826628</v>
      </c>
      <c r="G12" s="246">
        <v>196.60462105922471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1:30" s="12" customFormat="1" ht="12.75" customHeight="1" x14ac:dyDescent="0.2">
      <c r="A13" s="192" t="s">
        <v>107</v>
      </c>
      <c r="B13" s="246">
        <v>1241.1737264205224</v>
      </c>
      <c r="C13" s="246">
        <v>1378.4128969594594</v>
      </c>
      <c r="D13" s="246">
        <v>5698.2029826682792</v>
      </c>
      <c r="E13" s="246">
        <v>2126.7823685496824</v>
      </c>
      <c r="F13" s="246">
        <v>4811.2567441860465</v>
      </c>
      <c r="G13" s="246">
        <v>184.93319131939822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0" s="12" customFormat="1" ht="12.75" customHeight="1" x14ac:dyDescent="0.2">
      <c r="A14" s="192" t="s">
        <v>119</v>
      </c>
      <c r="B14" s="246">
        <v>1199.0889428340233</v>
      </c>
      <c r="C14" s="246">
        <v>1293.3612889379444</v>
      </c>
      <c r="D14" s="246">
        <v>4949.0836025848139</v>
      </c>
      <c r="E14" s="246">
        <v>1775.2378034497444</v>
      </c>
      <c r="F14" s="246">
        <v>5748.1592894152482</v>
      </c>
      <c r="G14" s="246">
        <v>187.77186731067164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0" s="12" customFormat="1" ht="12.75" customHeight="1" x14ac:dyDescent="0.2">
      <c r="A15" s="192" t="s">
        <v>108</v>
      </c>
      <c r="B15" s="246">
        <v>1022.080835781913</v>
      </c>
      <c r="C15" s="246">
        <v>1136.5003440930689</v>
      </c>
      <c r="D15" s="246">
        <v>2670.718331226296</v>
      </c>
      <c r="E15" s="246">
        <v>1312.5326080649841</v>
      </c>
      <c r="F15" s="246">
        <v>5360.3704545454539</v>
      </c>
      <c r="G15" s="246">
        <v>171.88317202622542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 s="12" customFormat="1" ht="12.75" customHeight="1" x14ac:dyDescent="0.2">
      <c r="A16" s="192" t="s">
        <v>117</v>
      </c>
      <c r="B16" s="246">
        <v>1172.6295947777085</v>
      </c>
      <c r="C16" s="246">
        <v>1285.9927527692671</v>
      </c>
      <c r="D16" s="246">
        <v>3959.9367598684207</v>
      </c>
      <c r="E16" s="246">
        <v>1621.1314780457637</v>
      </c>
      <c r="F16" s="246">
        <v>3684.875</v>
      </c>
      <c r="G16" s="246">
        <v>183.03986739694437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1:30" s="12" customFormat="1" ht="12.75" customHeight="1" x14ac:dyDescent="0.2">
      <c r="A17" s="192" t="s">
        <v>120</v>
      </c>
      <c r="B17" s="246">
        <v>1208.4528793873681</v>
      </c>
      <c r="C17" s="246">
        <v>1423.5947432319285</v>
      </c>
      <c r="D17" s="246">
        <v>4800.7499672274416</v>
      </c>
      <c r="E17" s="246">
        <v>1966.6463339227787</v>
      </c>
      <c r="F17" s="246">
        <v>5718.4059884559883</v>
      </c>
      <c r="G17" s="246">
        <v>191.63664176044469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30" s="12" customFormat="1" ht="12.75" customHeight="1" x14ac:dyDescent="0.2">
      <c r="A18" s="192" t="s">
        <v>109</v>
      </c>
      <c r="B18" s="246">
        <v>1224.7952432391962</v>
      </c>
      <c r="C18" s="246">
        <v>1382.7993587213891</v>
      </c>
      <c r="D18" s="246">
        <v>4883.6052222817352</v>
      </c>
      <c r="E18" s="246">
        <v>1927.330271598767</v>
      </c>
      <c r="F18" s="246">
        <v>5985.8326315789473</v>
      </c>
      <c r="G18" s="246">
        <v>185.05192349806555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0" s="12" customFormat="1" ht="12.75" customHeight="1" x14ac:dyDescent="0.2">
      <c r="A19" s="192" t="s">
        <v>110</v>
      </c>
      <c r="B19" s="246">
        <v>1239.1586415269282</v>
      </c>
      <c r="C19" s="246">
        <v>1390.8352441181198</v>
      </c>
      <c r="D19" s="246">
        <v>4203.0919526267844</v>
      </c>
      <c r="E19" s="246">
        <v>1812.6993722667637</v>
      </c>
      <c r="F19" s="246">
        <v>5935.930320329845</v>
      </c>
      <c r="G19" s="246">
        <v>208.76772714435234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0" s="12" customFormat="1" ht="12.75" customHeight="1" x14ac:dyDescent="0.2">
      <c r="A20" s="192" t="s">
        <v>111</v>
      </c>
      <c r="B20" s="246">
        <v>1218.4903639150577</v>
      </c>
      <c r="C20" s="246">
        <v>1369.0099740090968</v>
      </c>
      <c r="D20" s="246">
        <v>3942.3907225691346</v>
      </c>
      <c r="E20" s="246">
        <v>1765.4315514635152</v>
      </c>
      <c r="F20" s="246">
        <v>3801.8350613915418</v>
      </c>
      <c r="G20" s="246">
        <v>187.75570742819949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0" s="12" customFormat="1" ht="12.75" customHeight="1" x14ac:dyDescent="0.2">
      <c r="A21" s="192" t="s">
        <v>121</v>
      </c>
      <c r="B21" s="246">
        <v>1188.4073080891706</v>
      </c>
      <c r="C21" s="246">
        <v>1385.1362726081256</v>
      </c>
      <c r="D21" s="246">
        <v>4532.9973765432096</v>
      </c>
      <c r="E21" s="246">
        <v>1842.1862379565314</v>
      </c>
      <c r="F21" s="246">
        <v>4697.5044009779949</v>
      </c>
      <c r="G21" s="246">
        <v>190.45465928681605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0" s="12" customFormat="1" ht="12.75" customHeight="1" x14ac:dyDescent="0.2">
      <c r="A22" s="192" t="s">
        <v>112</v>
      </c>
      <c r="B22" s="246">
        <v>1180.4047657661222</v>
      </c>
      <c r="C22" s="246">
        <v>1341.1681902920664</v>
      </c>
      <c r="D22" s="246">
        <v>3785.9007326007322</v>
      </c>
      <c r="E22" s="246">
        <v>1695.7554309327036</v>
      </c>
      <c r="F22" s="246">
        <v>5571.2684873949574</v>
      </c>
      <c r="G22" s="246">
        <v>186.38632724286595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</row>
    <row r="23" spans="1:30" s="12" customFormat="1" ht="12.75" customHeight="1" x14ac:dyDescent="0.2">
      <c r="A23" s="192" t="s">
        <v>113</v>
      </c>
      <c r="B23" s="246">
        <v>1164.3169007354916</v>
      </c>
      <c r="C23" s="246">
        <v>1297.7512316585148</v>
      </c>
      <c r="D23" s="246">
        <v>3473.7373958911717</v>
      </c>
      <c r="E23" s="246">
        <v>1598.1460715928254</v>
      </c>
      <c r="F23" s="246">
        <v>5154.9051587301592</v>
      </c>
      <c r="G23" s="246">
        <v>184.44913419913419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1:30" s="12" customFormat="1" ht="12.75" customHeight="1" x14ac:dyDescent="0.2">
      <c r="A24" s="192" t="s">
        <v>114</v>
      </c>
      <c r="B24" s="246">
        <v>1185.8364228172018</v>
      </c>
      <c r="C24" s="246">
        <v>1345.0294237355438</v>
      </c>
      <c r="D24" s="246">
        <v>4471.4382049727101</v>
      </c>
      <c r="E24" s="246">
        <v>1784.820260183408</v>
      </c>
      <c r="F24" s="246">
        <v>5272.1554585152844</v>
      </c>
      <c r="G24" s="246">
        <v>202.05192453402029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1:30" s="12" customFormat="1" ht="12.75" customHeight="1" x14ac:dyDescent="0.2">
      <c r="A25" s="192" t="s">
        <v>115</v>
      </c>
      <c r="B25" s="246">
        <v>1169.3212838801712</v>
      </c>
      <c r="C25" s="246">
        <v>1316.5364536987602</v>
      </c>
      <c r="D25" s="246">
        <v>4308.6875365141186</v>
      </c>
      <c r="E25" s="246">
        <v>1778.9106881332127</v>
      </c>
      <c r="F25" s="246">
        <v>5681.21309255079</v>
      </c>
      <c r="G25" s="246">
        <v>190.90354596261321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spans="1:30" s="12" customFormat="1" ht="12.75" customHeight="1" x14ac:dyDescent="0.2">
      <c r="A26" s="192" t="s">
        <v>116</v>
      </c>
      <c r="B26" s="246">
        <v>1215.1634423037385</v>
      </c>
      <c r="C26" s="246">
        <v>1367.5494682946041</v>
      </c>
      <c r="D26" s="246">
        <v>3942.3445105215001</v>
      </c>
      <c r="E26" s="246">
        <v>1745.7835898125127</v>
      </c>
      <c r="F26" s="246">
        <v>6550.5452191235063</v>
      </c>
      <c r="G26" s="246">
        <v>190.72579194001875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</row>
    <row r="27" spans="1:30" s="12" customFormat="1" ht="12.75" customHeight="1" x14ac:dyDescent="0.2">
      <c r="A27" s="192" t="s">
        <v>122</v>
      </c>
      <c r="B27" s="246">
        <v>1167.0087264475762</v>
      </c>
      <c r="C27" s="246">
        <v>1336.8489794807599</v>
      </c>
      <c r="D27" s="246">
        <v>4446.3869225967537</v>
      </c>
      <c r="E27" s="246">
        <v>1798.5887750845809</v>
      </c>
      <c r="F27" s="246">
        <v>5432.9037777777785</v>
      </c>
      <c r="G27" s="246">
        <v>191.390078125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pans="1:30" s="12" customFormat="1" ht="12.75" customHeight="1" x14ac:dyDescent="0.2">
      <c r="A28" s="192" t="s">
        <v>123</v>
      </c>
      <c r="B28" s="246">
        <v>1171.4292049032495</v>
      </c>
      <c r="C28" s="246">
        <v>1308.3471552382236</v>
      </c>
      <c r="D28" s="246">
        <v>3300.8379265770423</v>
      </c>
      <c r="E28" s="246">
        <v>1603.2147492061063</v>
      </c>
      <c r="F28" s="246">
        <v>4811.6330508474575</v>
      </c>
      <c r="G28" s="246">
        <v>214.81505707762557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</row>
    <row r="29" spans="1:30" s="129" customFormat="1" ht="12.75" customHeight="1" x14ac:dyDescent="0.2">
      <c r="A29" s="193" t="s">
        <v>27</v>
      </c>
      <c r="B29" s="246">
        <v>1247.6558342728299</v>
      </c>
      <c r="C29" s="246">
        <v>594.70267857142858</v>
      </c>
      <c r="D29" s="246">
        <v>382.01875000000001</v>
      </c>
      <c r="E29" s="246">
        <v>580.52375000000006</v>
      </c>
      <c r="F29" s="250" t="s">
        <v>9</v>
      </c>
      <c r="G29" s="250">
        <v>181.40027855153201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  <row r="30" spans="1:30" s="12" customFormat="1" ht="12.75" customHeight="1" x14ac:dyDescent="0.2">
      <c r="A30" s="62" t="s">
        <v>1</v>
      </c>
      <c r="B30" s="249">
        <v>1221.5642665550429</v>
      </c>
      <c r="C30" s="249">
        <v>1404.3194270566664</v>
      </c>
      <c r="D30" s="249">
        <v>4136.4798099908703</v>
      </c>
      <c r="E30" s="249">
        <v>1783.1587578723045</v>
      </c>
      <c r="F30" s="249">
        <v>5599.2081490840183</v>
      </c>
      <c r="G30" s="249">
        <v>199.25124343931984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1:30" ht="12.75" customHeight="1" x14ac:dyDescent="0.2">
      <c r="A31" s="68"/>
    </row>
    <row r="32" spans="1:30" ht="12.75" customHeight="1" x14ac:dyDescent="0.2">
      <c r="C32" s="165"/>
      <c r="D32" s="165"/>
      <c r="E32" s="165"/>
    </row>
    <row r="33" spans="1:7" ht="12.75" customHeight="1" x14ac:dyDescent="0.2">
      <c r="C33" s="21"/>
      <c r="D33" s="21"/>
      <c r="E33" s="21"/>
      <c r="F33" s="10"/>
      <c r="G33" s="21"/>
    </row>
    <row r="34" spans="1:7" ht="12.75" customHeight="1" x14ac:dyDescent="0.2">
      <c r="A34" s="70"/>
      <c r="B34" s="70"/>
      <c r="C34" s="70"/>
      <c r="D34" s="70"/>
      <c r="E34" s="70"/>
      <c r="F34" s="70"/>
      <c r="G34" s="70"/>
    </row>
    <row r="35" spans="1:7" ht="12.75" customHeight="1" x14ac:dyDescent="0.2">
      <c r="A35" s="70"/>
      <c r="B35" s="70"/>
      <c r="C35" s="70"/>
      <c r="D35" s="70"/>
      <c r="E35" s="70"/>
      <c r="F35" s="70"/>
      <c r="G35" s="70"/>
    </row>
    <row r="36" spans="1:7" ht="12.75" customHeight="1" x14ac:dyDescent="0.2">
      <c r="A36" s="70"/>
      <c r="B36" s="70"/>
      <c r="C36" s="70"/>
      <c r="D36" s="70"/>
      <c r="E36" s="70"/>
      <c r="F36" s="70"/>
      <c r="G36" s="70"/>
    </row>
    <row r="37" spans="1:7" ht="12.75" customHeight="1" x14ac:dyDescent="0.2">
      <c r="A37" s="70"/>
      <c r="B37" s="70"/>
      <c r="C37" s="70"/>
      <c r="D37" s="70"/>
      <c r="E37" s="70"/>
      <c r="F37" s="70"/>
      <c r="G37" s="70"/>
    </row>
    <row r="38" spans="1:7" ht="12.75" customHeight="1" x14ac:dyDescent="0.2">
      <c r="A38" s="70"/>
      <c r="B38" s="70"/>
      <c r="C38" s="70"/>
      <c r="D38" s="70"/>
      <c r="E38" s="70"/>
      <c r="F38" s="70"/>
      <c r="G38" s="70"/>
    </row>
    <row r="39" spans="1:7" ht="12.75" customHeight="1" x14ac:dyDescent="0.2">
      <c r="A39" s="70"/>
      <c r="B39" s="70"/>
      <c r="C39" s="70"/>
      <c r="D39" s="70"/>
      <c r="E39" s="70"/>
      <c r="F39" s="70"/>
      <c r="G39" s="70"/>
    </row>
    <row r="40" spans="1:7" ht="12.75" customHeight="1" x14ac:dyDescent="0.2">
      <c r="A40" s="70"/>
      <c r="B40" s="70"/>
      <c r="C40" s="70"/>
      <c r="D40" s="70"/>
      <c r="E40" s="70"/>
      <c r="F40" s="70"/>
      <c r="G40" s="70"/>
    </row>
    <row r="41" spans="1:7" ht="12.75" customHeight="1" x14ac:dyDescent="0.2">
      <c r="A41" s="70"/>
      <c r="B41" s="70"/>
      <c r="C41" s="70"/>
      <c r="D41" s="70"/>
      <c r="E41" s="70"/>
      <c r="F41" s="70"/>
      <c r="G41" s="70"/>
    </row>
    <row r="42" spans="1:7" ht="12.75" customHeight="1" x14ac:dyDescent="0.2">
      <c r="A42" s="70"/>
      <c r="B42" s="70"/>
      <c r="C42" s="70"/>
      <c r="D42" s="70"/>
      <c r="E42" s="70"/>
      <c r="F42" s="70"/>
      <c r="G42" s="70"/>
    </row>
    <row r="43" spans="1:7" ht="12.75" customHeight="1" x14ac:dyDescent="0.2">
      <c r="A43" s="70"/>
      <c r="B43" s="70"/>
      <c r="C43" s="70"/>
      <c r="D43" s="70"/>
      <c r="E43" s="70"/>
      <c r="F43" s="70"/>
      <c r="G43" s="70"/>
    </row>
    <row r="44" spans="1:7" ht="12.75" customHeight="1" x14ac:dyDescent="0.2">
      <c r="A44" s="70"/>
      <c r="B44" s="70"/>
      <c r="C44" s="70"/>
      <c r="D44" s="70"/>
      <c r="E44" s="70"/>
      <c r="F44" s="70"/>
      <c r="G44" s="70"/>
    </row>
    <row r="45" spans="1:7" ht="12.75" customHeight="1" x14ac:dyDescent="0.2">
      <c r="A45" s="70"/>
      <c r="B45" s="70"/>
      <c r="C45" s="70"/>
      <c r="D45" s="70"/>
      <c r="E45" s="70"/>
      <c r="F45" s="70"/>
      <c r="G45" s="70"/>
    </row>
    <row r="46" spans="1:7" ht="12.75" customHeight="1" x14ac:dyDescent="0.2">
      <c r="A46" s="70"/>
      <c r="B46" s="70"/>
      <c r="C46" s="70"/>
      <c r="D46" s="70"/>
      <c r="E46" s="70"/>
      <c r="F46" s="70"/>
      <c r="G46" s="70"/>
    </row>
    <row r="47" spans="1:7" ht="12.75" customHeight="1" x14ac:dyDescent="0.2">
      <c r="A47" s="70"/>
      <c r="B47" s="70"/>
      <c r="C47" s="70"/>
      <c r="D47" s="70"/>
      <c r="E47" s="70"/>
      <c r="F47" s="70"/>
      <c r="G47" s="70"/>
    </row>
    <row r="48" spans="1:7" ht="12.75" customHeight="1" x14ac:dyDescent="0.2">
      <c r="A48" s="70"/>
      <c r="B48" s="70"/>
      <c r="C48" s="70"/>
      <c r="D48" s="70"/>
      <c r="E48" s="70"/>
      <c r="F48" s="70"/>
      <c r="G48" s="70"/>
    </row>
    <row r="49" spans="1:7" ht="12.75" customHeight="1" x14ac:dyDescent="0.2">
      <c r="A49" s="70"/>
      <c r="B49" s="70"/>
      <c r="C49" s="70"/>
      <c r="D49" s="70"/>
      <c r="E49" s="70"/>
      <c r="F49" s="70"/>
      <c r="G49" s="70"/>
    </row>
    <row r="50" spans="1:7" ht="12.75" customHeight="1" x14ac:dyDescent="0.2">
      <c r="A50" s="70"/>
      <c r="B50" s="70"/>
      <c r="C50" s="70"/>
      <c r="D50" s="70"/>
      <c r="E50" s="70"/>
      <c r="F50" s="70"/>
      <c r="G50" s="70"/>
    </row>
    <row r="51" spans="1:7" ht="12.75" customHeight="1" x14ac:dyDescent="0.2">
      <c r="A51" s="70"/>
      <c r="B51" s="70"/>
      <c r="C51" s="70"/>
      <c r="D51" s="70"/>
      <c r="E51" s="70"/>
      <c r="F51" s="70"/>
      <c r="G51" s="70"/>
    </row>
    <row r="52" spans="1:7" ht="12.75" customHeight="1" x14ac:dyDescent="0.2">
      <c r="A52" s="70"/>
      <c r="B52" s="70"/>
      <c r="C52" s="70"/>
      <c r="D52" s="70"/>
      <c r="E52" s="70"/>
      <c r="F52" s="70"/>
      <c r="G52" s="70"/>
    </row>
    <row r="53" spans="1:7" ht="12.75" customHeight="1" x14ac:dyDescent="0.2">
      <c r="A53" s="70"/>
      <c r="B53" s="70"/>
      <c r="C53" s="70"/>
      <c r="D53" s="70"/>
      <c r="E53" s="70"/>
      <c r="F53" s="70"/>
      <c r="G53" s="70"/>
    </row>
    <row r="54" spans="1:7" ht="12.75" customHeight="1" x14ac:dyDescent="0.2">
      <c r="A54" s="70"/>
      <c r="B54" s="70"/>
      <c r="C54" s="70"/>
      <c r="D54" s="70"/>
      <c r="E54" s="70"/>
      <c r="F54" s="70"/>
      <c r="G54" s="70"/>
    </row>
    <row r="55" spans="1:7" ht="12.75" customHeight="1" x14ac:dyDescent="0.2">
      <c r="A55" s="70"/>
      <c r="B55" s="70"/>
      <c r="C55" s="70"/>
      <c r="D55" s="70"/>
      <c r="E55" s="70"/>
      <c r="F55" s="70"/>
      <c r="G55" s="70"/>
    </row>
    <row r="56" spans="1:7" ht="12.75" customHeight="1" x14ac:dyDescent="0.2">
      <c r="A56" s="70"/>
      <c r="B56" s="70"/>
      <c r="C56" s="70"/>
      <c r="D56" s="70"/>
      <c r="E56" s="70"/>
      <c r="F56" s="70"/>
      <c r="G56" s="70"/>
    </row>
    <row r="57" spans="1:7" ht="12.75" customHeight="1" x14ac:dyDescent="0.2">
      <c r="A57" s="70"/>
      <c r="B57" s="70"/>
      <c r="C57" s="70"/>
      <c r="D57" s="70"/>
      <c r="E57" s="70"/>
      <c r="F57" s="70"/>
      <c r="G57" s="70"/>
    </row>
    <row r="58" spans="1:7" ht="12.75" customHeight="1" x14ac:dyDescent="0.2">
      <c r="A58" s="70"/>
      <c r="B58" s="70"/>
      <c r="C58" s="70"/>
      <c r="D58" s="70"/>
      <c r="E58" s="70"/>
      <c r="F58" s="70"/>
      <c r="G58" s="70"/>
    </row>
    <row r="59" spans="1:7" ht="12.75" customHeight="1" x14ac:dyDescent="0.2">
      <c r="A59" s="70"/>
      <c r="B59" s="70"/>
      <c r="C59" s="70"/>
      <c r="D59" s="70"/>
      <c r="E59" s="70"/>
      <c r="F59" s="70"/>
      <c r="G59" s="70"/>
    </row>
    <row r="60" spans="1:7" ht="12.75" customHeight="1" x14ac:dyDescent="0.2">
      <c r="A60" s="70"/>
      <c r="B60" s="70"/>
      <c r="C60" s="70"/>
      <c r="D60" s="70"/>
      <c r="E60" s="70"/>
      <c r="F60" s="70"/>
      <c r="G60" s="70"/>
    </row>
    <row r="61" spans="1:7" ht="12.75" customHeight="1" x14ac:dyDescent="0.2">
      <c r="A61" s="70"/>
      <c r="B61" s="70"/>
      <c r="C61" s="70"/>
      <c r="D61" s="70"/>
      <c r="E61" s="70"/>
      <c r="F61" s="70"/>
      <c r="G61" s="70"/>
    </row>
  </sheetData>
  <mergeCells count="1">
    <mergeCell ref="C6:E6"/>
  </mergeCells>
  <phoneticPr fontId="3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>&amp;R&amp;"Arial,Fet"REGIONAL STATISTIK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43009" r:id="rId4">
          <objectPr defaultSize="0" autoLine="0" autoPict="0" r:id="rId5">
            <anchor moveWithCells="1">
              <from>
                <xdr:col>0</xdr:col>
                <xdr:colOff>47625</xdr:colOff>
                <xdr:row>31</xdr:row>
                <xdr:rowOff>47625</xdr:rowOff>
              </from>
              <to>
                <xdr:col>1</xdr:col>
                <xdr:colOff>9525</xdr:colOff>
                <xdr:row>32</xdr:row>
                <xdr:rowOff>123825</xdr:rowOff>
              </to>
            </anchor>
          </objectPr>
        </oleObject>
      </mc:Choice>
      <mc:Fallback>
        <oleObject progId="Paint.Picture" shapeId="4300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B2:C37"/>
  <sheetViews>
    <sheetView showGridLines="0" tabSelected="1" workbookViewId="0">
      <selection sqref="A1:L1"/>
    </sheetView>
  </sheetViews>
  <sheetFormatPr defaultRowHeight="12" x14ac:dyDescent="0.2"/>
  <cols>
    <col min="1" max="1" width="4.7109375" style="4" customWidth="1"/>
    <col min="2" max="2" width="11.42578125" style="4" customWidth="1"/>
    <col min="3" max="16384" width="9.140625" style="4"/>
  </cols>
  <sheetData>
    <row r="2" spans="2:3" x14ac:dyDescent="0.2">
      <c r="B2" s="5" t="s">
        <v>169</v>
      </c>
    </row>
    <row r="3" spans="2:3" x14ac:dyDescent="0.2">
      <c r="B3" s="77"/>
    </row>
    <row r="4" spans="2:3" x14ac:dyDescent="0.2">
      <c r="B4" s="77"/>
    </row>
    <row r="5" spans="2:3" x14ac:dyDescent="0.2">
      <c r="B5" s="5" t="s">
        <v>100</v>
      </c>
    </row>
    <row r="6" spans="2:3" x14ac:dyDescent="0.2">
      <c r="B6" s="4" t="s">
        <v>241</v>
      </c>
      <c r="C6" s="78" t="s">
        <v>228</v>
      </c>
    </row>
    <row r="7" spans="2:3" x14ac:dyDescent="0.2">
      <c r="B7" s="4" t="s">
        <v>242</v>
      </c>
      <c r="C7" s="78" t="s">
        <v>229</v>
      </c>
    </row>
    <row r="8" spans="2:3" x14ac:dyDescent="0.2">
      <c r="B8" s="4" t="s">
        <v>243</v>
      </c>
      <c r="C8" s="78" t="s">
        <v>230</v>
      </c>
    </row>
    <row r="9" spans="2:3" x14ac:dyDescent="0.2">
      <c r="B9" s="4" t="s">
        <v>244</v>
      </c>
      <c r="C9" s="78" t="s">
        <v>231</v>
      </c>
    </row>
    <row r="10" spans="2:3" x14ac:dyDescent="0.2">
      <c r="B10" s="4" t="s">
        <v>245</v>
      </c>
      <c r="C10" s="78" t="s">
        <v>251</v>
      </c>
    </row>
    <row r="11" spans="2:3" x14ac:dyDescent="0.2">
      <c r="C11" s="78"/>
    </row>
    <row r="12" spans="2:3" x14ac:dyDescent="0.2">
      <c r="C12" s="78"/>
    </row>
    <row r="13" spans="2:3" x14ac:dyDescent="0.2">
      <c r="B13" s="5" t="s">
        <v>156</v>
      </c>
    </row>
    <row r="14" spans="2:3" x14ac:dyDescent="0.2">
      <c r="B14" s="4" t="s">
        <v>193</v>
      </c>
      <c r="C14" s="78" t="s">
        <v>232</v>
      </c>
    </row>
    <row r="15" spans="2:3" x14ac:dyDescent="0.2">
      <c r="B15" s="4" t="s">
        <v>194</v>
      </c>
      <c r="C15" s="78" t="s">
        <v>233</v>
      </c>
    </row>
    <row r="16" spans="2:3" x14ac:dyDescent="0.2">
      <c r="B16" s="4" t="s">
        <v>246</v>
      </c>
      <c r="C16" s="78" t="s">
        <v>234</v>
      </c>
    </row>
    <row r="17" spans="2:3" x14ac:dyDescent="0.2">
      <c r="B17" s="4" t="s">
        <v>247</v>
      </c>
      <c r="C17" s="78" t="s">
        <v>235</v>
      </c>
    </row>
    <row r="18" spans="2:3" x14ac:dyDescent="0.2">
      <c r="B18" s="4" t="s">
        <v>197</v>
      </c>
      <c r="C18" s="78" t="s">
        <v>252</v>
      </c>
    </row>
    <row r="19" spans="2:3" x14ac:dyDescent="0.2">
      <c r="C19" s="78"/>
    </row>
    <row r="20" spans="2:3" x14ac:dyDescent="0.2">
      <c r="C20" s="78"/>
    </row>
    <row r="21" spans="2:3" x14ac:dyDescent="0.2">
      <c r="B21" s="5" t="s">
        <v>101</v>
      </c>
    </row>
    <row r="22" spans="2:3" x14ac:dyDescent="0.2">
      <c r="B22" s="4" t="s">
        <v>198</v>
      </c>
      <c r="C22" s="78" t="s">
        <v>236</v>
      </c>
    </row>
    <row r="23" spans="2:3" x14ac:dyDescent="0.2">
      <c r="B23" s="4" t="s">
        <v>199</v>
      </c>
      <c r="C23" s="78" t="s">
        <v>237</v>
      </c>
    </row>
    <row r="24" spans="2:3" x14ac:dyDescent="0.2">
      <c r="B24" s="4" t="s">
        <v>200</v>
      </c>
      <c r="C24" s="78" t="s">
        <v>238</v>
      </c>
    </row>
    <row r="25" spans="2:3" x14ac:dyDescent="0.2">
      <c r="B25" s="4" t="s">
        <v>248</v>
      </c>
      <c r="C25" s="78" t="s">
        <v>253</v>
      </c>
    </row>
    <row r="28" spans="2:3" x14ac:dyDescent="0.2">
      <c r="B28" s="5" t="s">
        <v>102</v>
      </c>
    </row>
    <row r="29" spans="2:3" s="34" customFormat="1" x14ac:dyDescent="0.2">
      <c r="B29" s="34" t="s">
        <v>86</v>
      </c>
      <c r="C29" s="248" t="s">
        <v>269</v>
      </c>
    </row>
    <row r="30" spans="2:3" s="34" customFormat="1" x14ac:dyDescent="0.2">
      <c r="B30" s="34" t="s">
        <v>87</v>
      </c>
      <c r="C30" s="248" t="s">
        <v>270</v>
      </c>
    </row>
    <row r="31" spans="2:3" s="34" customFormat="1" x14ac:dyDescent="0.2">
      <c r="B31" s="34" t="s">
        <v>89</v>
      </c>
      <c r="C31" s="248" t="s">
        <v>271</v>
      </c>
    </row>
    <row r="32" spans="2:3" s="34" customFormat="1" x14ac:dyDescent="0.2">
      <c r="B32" s="34" t="s">
        <v>249</v>
      </c>
      <c r="C32" s="248" t="s">
        <v>272</v>
      </c>
    </row>
    <row r="33" spans="2:3" x14ac:dyDescent="0.2">
      <c r="C33" s="78"/>
    </row>
    <row r="34" spans="2:3" x14ac:dyDescent="0.2">
      <c r="C34" s="78"/>
    </row>
    <row r="35" spans="2:3" x14ac:dyDescent="0.2">
      <c r="B35" s="5" t="s">
        <v>157</v>
      </c>
    </row>
    <row r="36" spans="2:3" x14ac:dyDescent="0.2">
      <c r="B36" s="4" t="s">
        <v>98</v>
      </c>
      <c r="C36" s="78" t="s">
        <v>201</v>
      </c>
    </row>
    <row r="37" spans="2:3" x14ac:dyDescent="0.2">
      <c r="C37" s="78"/>
    </row>
  </sheetData>
  <hyperlinks>
    <hyperlink ref="C6" location="'PB Tab 1-2'!A1" display="Körsträckor och antal personbilar efter tjänstevikt och ägare år 2015"/>
    <hyperlink ref="C7" location="'PB Tab 1-2'!A1" display="Körsträckor och antal personbilar efter ägare år 2015"/>
    <hyperlink ref="C8" location="'PB Tab 3-4'!A1" display="Körsträckor och antal personbilar efter årsmodell/tillverkningsår och ägare år 2015"/>
    <hyperlink ref="C9" location="'PB Tab 3-4'!A1" display="Körsträckor och antal personbilar efter drivmedel och ägare år 2015"/>
    <hyperlink ref="C10" location="'PB Tab 5'!A1" display="Genomsnittlig körsträcka i mil fördelat på ägare, årsvis 2005-2015"/>
    <hyperlink ref="C14" location="'LB Tab 1'!A1" display="Körsträckor och antal lastbilar efter årsmodell/tillverkningsår och totalvikt år 2015"/>
    <hyperlink ref="C15" location="'LB Tab 2-3'!A1" display="Körsträckor och antal lastbilar efter totalvikt år 2015"/>
    <hyperlink ref="C16" location="'LB Tab 2-3'!A1" display="Körsträckor och antal lastbilar efter maxlastvikt år 2015"/>
    <hyperlink ref="C17" location="'LB Tab 4-5'!A1" display="Körsträckor och antal lastbilar efter karosseri år 2015"/>
    <hyperlink ref="C18" location="'LB Tab 4-5'!A1" display="Genomsnittlig körsträcka i mil fördelat på lätt och tung lastbil, årsvis 2005-2015"/>
    <hyperlink ref="C22" location="'BU Tab 1'!A1" display="Körsträckor och antal bussar efter årsmodell/tillverkningsår år 2015"/>
    <hyperlink ref="C23" location="'BU Tab 2-4'!A1" display="Körsträckor och antal bussar efter antal passagerare år 2015"/>
    <hyperlink ref="C25" location="'BU Tab 2-4'!A1" display="Genomsnittlig körsträcka i mil fördelat ägare, årsvis 2005-2015"/>
    <hyperlink ref="C29" location="'MC Tab 1-3'!A1" display="Körsträckor och antal motorcyklar efter årsmodell/tillverkningsår och ägare år 2014"/>
    <hyperlink ref="C30" location="'MC Tab 1-3'!A1" display="Körsträckor och antal motorcyklar efter cylindervolym och ägare år 2014"/>
    <hyperlink ref="C31" location="'MC Tab 1-3'!A1" display="Körsträckor och antal motorcyklar efter ägare år 2014"/>
    <hyperlink ref="C32" location="'MC Tab 4'!A1" display="Genomsnittlig körsträcka i mil fördelat på ägarkategori, årsvis 2004‑2014"/>
    <hyperlink ref="C36" location="'RS Tab 1'!A1" display="Genomsnittlig körsträcka i mil efter län och fordonsslag år 2015"/>
    <hyperlink ref="C24" location="'BU Tab 2-4'!A1" display="Körsträckor och antal bussar efter drivmedel  år 2015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0">
    <pageSetUpPr fitToPage="1"/>
  </sheetPr>
  <dimension ref="A1:T47"/>
  <sheetViews>
    <sheetView showGridLines="0" tabSelected="1" zoomScaleNormal="100" workbookViewId="0">
      <selection sqref="A1:L1"/>
    </sheetView>
  </sheetViews>
  <sheetFormatPr defaultRowHeight="12.75" customHeight="1" x14ac:dyDescent="0.2"/>
  <cols>
    <col min="1" max="1" width="15.7109375" style="20" customWidth="1"/>
    <col min="2" max="2" width="13.28515625" style="20" customWidth="1"/>
    <col min="3" max="3" width="14.7109375" style="20" customWidth="1"/>
    <col min="4" max="4" width="2.42578125" style="20" customWidth="1"/>
    <col min="5" max="5" width="12.28515625" style="20" customWidth="1"/>
    <col min="6" max="6" width="9.140625" style="20"/>
    <col min="7" max="7" width="2.42578125" style="20" customWidth="1"/>
    <col min="8" max="8" width="9.5703125" style="20" customWidth="1"/>
    <col min="9" max="9" width="10.28515625" style="20" customWidth="1"/>
    <col min="10" max="10" width="11.85546875" style="21" customWidth="1"/>
    <col min="11" max="11" width="11.7109375" style="21" customWidth="1"/>
    <col min="12" max="12" width="11.5703125" style="21" customWidth="1"/>
    <col min="13" max="13" width="14.5703125" style="20" customWidth="1"/>
    <col min="14" max="14" width="11.140625" style="20" customWidth="1"/>
    <col min="15" max="15" width="10.85546875" style="20" bestFit="1" customWidth="1"/>
    <col min="16" max="16" width="10" style="20" bestFit="1" customWidth="1"/>
    <col min="17" max="17" width="10.85546875" style="20" bestFit="1" customWidth="1"/>
    <col min="18" max="16384" width="9.140625" style="20"/>
  </cols>
  <sheetData>
    <row r="1" spans="1:20" ht="12.75" customHeight="1" x14ac:dyDescent="0.2">
      <c r="I1" s="46"/>
    </row>
    <row r="2" spans="1:20" ht="12.75" customHeight="1" x14ac:dyDescent="0.2">
      <c r="A2" s="116" t="s">
        <v>188</v>
      </c>
      <c r="B2" s="24"/>
      <c r="C2" s="24"/>
      <c r="D2" s="24"/>
    </row>
    <row r="3" spans="1:20" ht="12.75" customHeight="1" x14ac:dyDescent="0.2">
      <c r="A3" s="95" t="s">
        <v>220</v>
      </c>
      <c r="B3" s="24"/>
      <c r="C3" s="24"/>
      <c r="D3" s="24"/>
    </row>
    <row r="4" spans="1:20" ht="12.75" customHeight="1" x14ac:dyDescent="0.2">
      <c r="A4" s="270" t="s">
        <v>221</v>
      </c>
      <c r="B4" s="24"/>
      <c r="C4" s="24"/>
      <c r="D4" s="24"/>
    </row>
    <row r="5" spans="1:20" ht="12.75" customHeight="1" x14ac:dyDescent="0.2">
      <c r="A5" s="16"/>
      <c r="B5" s="64"/>
      <c r="C5" s="64"/>
      <c r="D5" s="64"/>
      <c r="E5" s="64"/>
      <c r="F5" s="64"/>
      <c r="G5" s="64"/>
      <c r="H5" s="16"/>
      <c r="I5" s="16"/>
      <c r="J5" s="16"/>
    </row>
    <row r="6" spans="1:20" s="100" customFormat="1" ht="12.75" customHeight="1" x14ac:dyDescent="0.2">
      <c r="B6" s="278" t="s">
        <v>72</v>
      </c>
      <c r="C6" s="278"/>
      <c r="D6" s="6"/>
      <c r="E6" s="278" t="s">
        <v>16</v>
      </c>
      <c r="F6" s="278"/>
      <c r="G6" s="96"/>
      <c r="H6" s="278" t="s">
        <v>17</v>
      </c>
      <c r="I6" s="278"/>
      <c r="J6" s="278"/>
      <c r="K6" s="101"/>
      <c r="L6" s="101"/>
    </row>
    <row r="7" spans="1:20" ht="12.75" customHeight="1" x14ac:dyDescent="0.2">
      <c r="A7" s="101" t="s">
        <v>14</v>
      </c>
      <c r="B7" s="10" t="s">
        <v>126</v>
      </c>
      <c r="C7" s="10" t="s">
        <v>128</v>
      </c>
      <c r="D7" s="10"/>
      <c r="E7" s="10" t="s">
        <v>126</v>
      </c>
      <c r="F7" s="10" t="s">
        <v>128</v>
      </c>
      <c r="G7" s="10"/>
      <c r="H7" s="10" t="s">
        <v>126</v>
      </c>
      <c r="I7" s="19" t="s">
        <v>128</v>
      </c>
    </row>
    <row r="8" spans="1:20" s="100" customFormat="1" ht="12.75" customHeight="1" x14ac:dyDescent="0.2">
      <c r="A8" s="13" t="s">
        <v>12</v>
      </c>
      <c r="B8" s="25" t="s">
        <v>97</v>
      </c>
      <c r="C8" s="25" t="s">
        <v>97</v>
      </c>
      <c r="D8" s="25"/>
      <c r="E8" s="25" t="s">
        <v>97</v>
      </c>
      <c r="F8" s="25" t="s">
        <v>97</v>
      </c>
      <c r="G8" s="25"/>
      <c r="H8" s="25" t="s">
        <v>97</v>
      </c>
      <c r="I8" s="25" t="s">
        <v>97</v>
      </c>
      <c r="J8" s="117" t="s">
        <v>1</v>
      </c>
      <c r="K8" s="101"/>
      <c r="L8" s="101"/>
    </row>
    <row r="9" spans="1:20" ht="12.75" customHeight="1" x14ac:dyDescent="0.2">
      <c r="A9" s="114" t="s">
        <v>148</v>
      </c>
      <c r="B9" s="38">
        <v>114.9</v>
      </c>
      <c r="C9" s="38">
        <v>660.1</v>
      </c>
      <c r="D9" s="38"/>
      <c r="E9" s="38">
        <v>1</v>
      </c>
      <c r="F9" s="38">
        <v>2</v>
      </c>
      <c r="G9" s="38"/>
      <c r="H9" s="38">
        <f>B9/E9</f>
        <v>114.9</v>
      </c>
      <c r="I9" s="38">
        <f>C9/F9</f>
        <v>330.05</v>
      </c>
      <c r="J9" s="38">
        <f>(B9+C9)/(E9+F9)</f>
        <v>258.33333333333331</v>
      </c>
      <c r="K9" s="41"/>
      <c r="L9" s="72"/>
      <c r="M9" s="119"/>
      <c r="N9" s="119"/>
      <c r="O9" s="12"/>
      <c r="P9" s="12"/>
      <c r="Q9" s="12"/>
      <c r="R9" s="12"/>
      <c r="S9" s="12"/>
    </row>
    <row r="10" spans="1:20" ht="12.75" customHeight="1" x14ac:dyDescent="0.2">
      <c r="A10" s="114" t="s">
        <v>147</v>
      </c>
      <c r="B10" s="38">
        <v>14494863.6</v>
      </c>
      <c r="C10" s="38">
        <v>3431060.8</v>
      </c>
      <c r="D10" s="38"/>
      <c r="E10" s="38">
        <v>32135</v>
      </c>
      <c r="F10" s="38">
        <v>8755</v>
      </c>
      <c r="G10" s="38"/>
      <c r="H10" s="38">
        <f t="shared" ref="H10:H23" si="0">B10/E10</f>
        <v>451.06157149525438</v>
      </c>
      <c r="I10" s="38">
        <f t="shared" ref="I10:I22" si="1">C10/F10</f>
        <v>391.89729297544261</v>
      </c>
      <c r="J10" s="38">
        <f t="shared" ref="J10:J23" si="2">(B10+C10)/(E10+F10)</f>
        <v>438.39384690633403</v>
      </c>
      <c r="K10" s="41"/>
      <c r="L10" s="72"/>
      <c r="M10" s="119"/>
      <c r="N10" s="119"/>
      <c r="O10" s="40"/>
      <c r="P10" s="40"/>
      <c r="Q10" s="12"/>
      <c r="R10" s="12"/>
      <c r="S10" s="12"/>
    </row>
    <row r="11" spans="1:20" s="21" customFormat="1" ht="12.75" customHeight="1" x14ac:dyDescent="0.2">
      <c r="A11" s="114" t="s">
        <v>136</v>
      </c>
      <c r="B11" s="38">
        <v>74954473.400000006</v>
      </c>
      <c r="C11" s="38">
        <v>16232082.1</v>
      </c>
      <c r="D11" s="38"/>
      <c r="E11" s="38">
        <v>94783</v>
      </c>
      <c r="F11" s="38">
        <v>21223</v>
      </c>
      <c r="G11" s="38"/>
      <c r="H11" s="38">
        <f t="shared" si="0"/>
        <v>790.80081238196726</v>
      </c>
      <c r="I11" s="38">
        <f t="shared" si="1"/>
        <v>764.83447674692547</v>
      </c>
      <c r="J11" s="38">
        <f t="shared" si="2"/>
        <v>786.05033791355618</v>
      </c>
      <c r="K11" s="41"/>
      <c r="L11" s="72"/>
      <c r="M11" s="119"/>
      <c r="N11" s="119"/>
      <c r="O11" s="40"/>
      <c r="P11" s="40"/>
      <c r="Q11" s="12"/>
      <c r="R11" s="12"/>
      <c r="S11" s="12"/>
      <c r="T11" s="20"/>
    </row>
    <row r="12" spans="1:20" ht="12.75" customHeight="1" x14ac:dyDescent="0.2">
      <c r="A12" s="114" t="s">
        <v>137</v>
      </c>
      <c r="B12" s="38">
        <v>187050282.30000001</v>
      </c>
      <c r="C12" s="38">
        <v>31470996.100000001</v>
      </c>
      <c r="D12" s="38"/>
      <c r="E12" s="38">
        <v>229700</v>
      </c>
      <c r="F12" s="38">
        <v>43045</v>
      </c>
      <c r="G12" s="38"/>
      <c r="H12" s="38">
        <f t="shared" si="0"/>
        <v>814.32425903352203</v>
      </c>
      <c r="I12" s="38">
        <f t="shared" si="1"/>
        <v>731.11850621442682</v>
      </c>
      <c r="J12" s="38">
        <f t="shared" si="2"/>
        <v>801.19260994702017</v>
      </c>
      <c r="K12" s="41"/>
      <c r="L12" s="72"/>
      <c r="M12" s="119"/>
      <c r="N12" s="119"/>
      <c r="O12" s="12"/>
      <c r="P12" s="12"/>
      <c r="Q12" s="12"/>
      <c r="R12" s="12"/>
      <c r="S12" s="12"/>
    </row>
    <row r="13" spans="1:20" ht="12.75" customHeight="1" x14ac:dyDescent="0.2">
      <c r="A13" s="114" t="s">
        <v>138</v>
      </c>
      <c r="B13" s="38">
        <v>313871562.19999999</v>
      </c>
      <c r="C13" s="38">
        <v>65947314.200000003</v>
      </c>
      <c r="D13" s="38"/>
      <c r="E13" s="38">
        <v>352568</v>
      </c>
      <c r="F13" s="38">
        <v>75954</v>
      </c>
      <c r="G13" s="38"/>
      <c r="H13" s="38">
        <f t="shared" si="0"/>
        <v>890.24404426947422</v>
      </c>
      <c r="I13" s="38">
        <f t="shared" si="1"/>
        <v>868.25334017958244</v>
      </c>
      <c r="J13" s="38">
        <f t="shared" si="2"/>
        <v>886.34627020316339</v>
      </c>
      <c r="K13" s="41"/>
      <c r="L13" s="72"/>
      <c r="M13" s="119"/>
      <c r="N13" s="119"/>
      <c r="O13" s="12"/>
      <c r="P13" s="12"/>
      <c r="Q13" s="12"/>
      <c r="R13" s="12"/>
      <c r="S13" s="12"/>
    </row>
    <row r="14" spans="1:20" ht="12.75" customHeight="1" x14ac:dyDescent="0.2">
      <c r="A14" s="114" t="s">
        <v>139</v>
      </c>
      <c r="B14" s="38">
        <v>352941641.10000002</v>
      </c>
      <c r="C14" s="38">
        <v>76505664.700000003</v>
      </c>
      <c r="D14" s="38"/>
      <c r="E14" s="38">
        <v>362360</v>
      </c>
      <c r="F14" s="38">
        <v>80960</v>
      </c>
      <c r="G14" s="38"/>
      <c r="H14" s="38">
        <f t="shared" si="0"/>
        <v>974.00828209515407</v>
      </c>
      <c r="I14" s="38">
        <f t="shared" si="1"/>
        <v>944.9810363142293</v>
      </c>
      <c r="J14" s="38">
        <f t="shared" si="2"/>
        <v>968.70726743661464</v>
      </c>
      <c r="K14" s="41"/>
      <c r="L14" s="72"/>
      <c r="M14" s="119"/>
      <c r="N14" s="119"/>
      <c r="O14" s="12"/>
      <c r="P14" s="12"/>
      <c r="Q14" s="12"/>
      <c r="R14" s="12"/>
      <c r="S14" s="12"/>
    </row>
    <row r="15" spans="1:20" ht="12.75" customHeight="1" x14ac:dyDescent="0.2">
      <c r="A15" s="114" t="s">
        <v>140</v>
      </c>
      <c r="B15" s="38">
        <v>684702940</v>
      </c>
      <c r="C15" s="38">
        <v>159288755</v>
      </c>
      <c r="D15" s="38"/>
      <c r="E15" s="38">
        <v>625730</v>
      </c>
      <c r="F15" s="38">
        <v>145040</v>
      </c>
      <c r="G15" s="38"/>
      <c r="H15" s="38">
        <f t="shared" si="0"/>
        <v>1094.2466239432342</v>
      </c>
      <c r="I15" s="38">
        <f t="shared" si="1"/>
        <v>1098.2401751241036</v>
      </c>
      <c r="J15" s="38">
        <f t="shared" si="2"/>
        <v>1094.9981122773331</v>
      </c>
      <c r="K15" s="41"/>
      <c r="L15" s="72"/>
      <c r="M15" s="119"/>
      <c r="N15" s="119"/>
      <c r="O15" s="12"/>
      <c r="P15" s="12"/>
      <c r="Q15" s="12"/>
      <c r="R15" s="12"/>
      <c r="S15" s="12"/>
    </row>
    <row r="16" spans="1:20" ht="12.75" customHeight="1" x14ac:dyDescent="0.2">
      <c r="A16" s="114" t="s">
        <v>141</v>
      </c>
      <c r="B16" s="38">
        <v>653257207.29999995</v>
      </c>
      <c r="C16" s="38">
        <v>194585554</v>
      </c>
      <c r="D16" s="38"/>
      <c r="E16" s="38">
        <v>572730</v>
      </c>
      <c r="F16" s="38">
        <v>165345</v>
      </c>
      <c r="G16" s="38"/>
      <c r="H16" s="38">
        <f t="shared" si="0"/>
        <v>1140.6023908298848</v>
      </c>
      <c r="I16" s="38">
        <f t="shared" si="1"/>
        <v>1176.8457104841393</v>
      </c>
      <c r="J16" s="38">
        <f t="shared" si="2"/>
        <v>1148.7216899366595</v>
      </c>
      <c r="K16" s="41"/>
      <c r="L16" s="41"/>
      <c r="M16" s="119"/>
      <c r="N16" s="119"/>
      <c r="O16" s="12"/>
      <c r="P16" s="12"/>
      <c r="Q16" s="12"/>
      <c r="R16" s="12"/>
      <c r="S16" s="12"/>
    </row>
    <row r="17" spans="1:20" ht="12.75" customHeight="1" x14ac:dyDescent="0.2">
      <c r="A17" s="114" t="s">
        <v>142</v>
      </c>
      <c r="B17" s="38">
        <v>808376594.10000002</v>
      </c>
      <c r="C17" s="38">
        <v>244017048.80000001</v>
      </c>
      <c r="D17" s="38"/>
      <c r="E17" s="38">
        <v>626113</v>
      </c>
      <c r="F17" s="38">
        <v>178317</v>
      </c>
      <c r="G17" s="38"/>
      <c r="H17" s="38">
        <f t="shared" si="0"/>
        <v>1291.1033537077174</v>
      </c>
      <c r="I17" s="38">
        <f t="shared" si="1"/>
        <v>1368.4452340494738</v>
      </c>
      <c r="J17" s="38">
        <f t="shared" si="2"/>
        <v>1308.2476323608021</v>
      </c>
      <c r="K17" s="41"/>
      <c r="L17" s="41"/>
      <c r="M17" s="119"/>
      <c r="N17" s="119"/>
      <c r="O17" s="12"/>
      <c r="P17" s="12"/>
      <c r="Q17" s="12"/>
      <c r="R17" s="12"/>
      <c r="S17" s="12"/>
    </row>
    <row r="18" spans="1:20" ht="12.75" customHeight="1" x14ac:dyDescent="0.2">
      <c r="A18" s="114" t="s">
        <v>143</v>
      </c>
      <c r="B18" s="38">
        <v>816466197.89999998</v>
      </c>
      <c r="C18" s="38">
        <v>339679486.19999999</v>
      </c>
      <c r="D18" s="38"/>
      <c r="E18" s="38">
        <v>554572</v>
      </c>
      <c r="F18" s="38">
        <v>201470</v>
      </c>
      <c r="G18" s="38"/>
      <c r="H18" s="38">
        <f t="shared" si="0"/>
        <v>1472.2456198654097</v>
      </c>
      <c r="I18" s="38">
        <f t="shared" si="1"/>
        <v>1686.0052921030426</v>
      </c>
      <c r="J18" s="38">
        <f t="shared" si="2"/>
        <v>1529.2082769211233</v>
      </c>
      <c r="K18" s="41"/>
      <c r="L18" s="41"/>
      <c r="M18" s="119"/>
      <c r="N18" s="119"/>
      <c r="O18" s="12"/>
      <c r="P18" s="12"/>
      <c r="Q18" s="12"/>
      <c r="R18" s="12"/>
      <c r="S18" s="12"/>
    </row>
    <row r="19" spans="1:20" ht="12.75" customHeight="1" x14ac:dyDescent="0.2">
      <c r="A19" s="114" t="s">
        <v>144</v>
      </c>
      <c r="B19" s="38">
        <v>660618283.20000005</v>
      </c>
      <c r="C19" s="38">
        <v>543109980.89999998</v>
      </c>
      <c r="D19" s="38"/>
      <c r="E19" s="38">
        <v>444561</v>
      </c>
      <c r="F19" s="38">
        <v>313964</v>
      </c>
      <c r="G19" s="38"/>
      <c r="H19" s="38">
        <f t="shared" si="0"/>
        <v>1486.0014333241108</v>
      </c>
      <c r="I19" s="38">
        <f t="shared" si="1"/>
        <v>1729.8479472168783</v>
      </c>
      <c r="J19" s="38">
        <f t="shared" si="2"/>
        <v>1586.9328817112157</v>
      </c>
      <c r="K19" s="41"/>
      <c r="L19" s="41"/>
      <c r="M19" s="119"/>
      <c r="N19" s="119"/>
      <c r="O19" s="12"/>
      <c r="P19" s="12"/>
      <c r="Q19" s="12"/>
      <c r="R19" s="12"/>
      <c r="S19" s="12"/>
    </row>
    <row r="20" spans="1:20" ht="12.75" customHeight="1" x14ac:dyDescent="0.2">
      <c r="A20" s="114" t="s">
        <v>145</v>
      </c>
      <c r="B20" s="38">
        <v>107880234</v>
      </c>
      <c r="C20" s="38">
        <v>112671569.8</v>
      </c>
      <c r="D20" s="38"/>
      <c r="E20" s="38">
        <v>88269</v>
      </c>
      <c r="F20" s="38">
        <v>68287</v>
      </c>
      <c r="G20" s="38"/>
      <c r="H20" s="38">
        <f t="shared" si="0"/>
        <v>1222.1757808517145</v>
      </c>
      <c r="I20" s="38">
        <f t="shared" si="1"/>
        <v>1649.9710018012213</v>
      </c>
      <c r="J20" s="38">
        <f t="shared" si="2"/>
        <v>1408.7726040522241</v>
      </c>
      <c r="K20" s="41"/>
      <c r="L20" s="41"/>
      <c r="M20" s="119"/>
      <c r="N20" s="119"/>
      <c r="O20" s="12"/>
      <c r="P20" s="12"/>
      <c r="Q20" s="12"/>
      <c r="R20" s="12"/>
      <c r="S20" s="12"/>
    </row>
    <row r="21" spans="1:20" ht="12.75" customHeight="1" x14ac:dyDescent="0.2">
      <c r="A21" s="114" t="s">
        <v>146</v>
      </c>
      <c r="B21" s="38">
        <v>16250392.300000001</v>
      </c>
      <c r="C21" s="38">
        <v>27349182.5</v>
      </c>
      <c r="D21" s="38"/>
      <c r="E21" s="38">
        <v>17237</v>
      </c>
      <c r="F21" s="38">
        <v>11340</v>
      </c>
      <c r="G21" s="38"/>
      <c r="H21" s="38">
        <f t="shared" si="0"/>
        <v>942.76221500261067</v>
      </c>
      <c r="I21" s="38">
        <f t="shared" si="1"/>
        <v>2411.7444885361551</v>
      </c>
      <c r="J21" s="38">
        <f t="shared" si="2"/>
        <v>1525.6876089162613</v>
      </c>
      <c r="K21" s="41"/>
      <c r="L21" s="41"/>
      <c r="M21" s="119"/>
      <c r="N21" s="100"/>
      <c r="O21" s="100"/>
      <c r="P21" s="100"/>
      <c r="Q21" s="12"/>
      <c r="R21" s="12"/>
      <c r="S21" s="12"/>
    </row>
    <row r="22" spans="1:20" ht="12.75" customHeight="1" x14ac:dyDescent="0.2">
      <c r="A22" s="114" t="s">
        <v>8</v>
      </c>
      <c r="B22" s="38">
        <v>18845013.300000001</v>
      </c>
      <c r="C22" s="38">
        <v>7146723.5999999996</v>
      </c>
      <c r="D22" s="38"/>
      <c r="E22" s="38">
        <v>24651</v>
      </c>
      <c r="F22" s="38">
        <v>7431</v>
      </c>
      <c r="G22" s="49"/>
      <c r="H22" s="38">
        <v>764</v>
      </c>
      <c r="I22" s="38">
        <f t="shared" si="1"/>
        <v>961.74452967299146</v>
      </c>
      <c r="J22" s="38">
        <f t="shared" si="2"/>
        <v>810.16572844585744</v>
      </c>
      <c r="K22" s="41"/>
      <c r="L22" s="41"/>
      <c r="M22" s="119"/>
      <c r="N22" s="129"/>
      <c r="O22" s="129"/>
      <c r="P22" s="273"/>
      <c r="Q22" s="100"/>
      <c r="R22" s="12"/>
      <c r="S22" s="12"/>
    </row>
    <row r="23" spans="1:20" s="121" customFormat="1" ht="12.75" customHeight="1" x14ac:dyDescent="0.2">
      <c r="A23" s="112" t="s">
        <v>1</v>
      </c>
      <c r="B23" s="61">
        <f>SUM(B9:B22)</f>
        <v>4709709799.6000004</v>
      </c>
      <c r="C23" s="61">
        <f>SUM(C9:C22)</f>
        <v>1821436078.8</v>
      </c>
      <c r="D23" s="61"/>
      <c r="E23" s="61">
        <f>SUM(E9:E22)</f>
        <v>4025410</v>
      </c>
      <c r="F23" s="61">
        <f>SUM(F9:F22)</f>
        <v>1321133</v>
      </c>
      <c r="G23" s="61"/>
      <c r="H23" s="61">
        <f t="shared" si="0"/>
        <v>1169.9950563048237</v>
      </c>
      <c r="I23" s="61">
        <f>C23/F23</f>
        <v>1378.6924395954079</v>
      </c>
      <c r="J23" s="61">
        <f t="shared" si="2"/>
        <v>1221.5642665550433</v>
      </c>
      <c r="K23" s="41"/>
      <c r="L23" s="72"/>
      <c r="M23" s="119"/>
      <c r="N23" s="119"/>
      <c r="O23" s="119"/>
      <c r="P23" s="119"/>
      <c r="Q23" s="119"/>
      <c r="R23" s="119"/>
      <c r="S23" s="119"/>
      <c r="T23" s="20"/>
    </row>
    <row r="24" spans="1:20" ht="12.75" customHeight="1" x14ac:dyDescent="0.2">
      <c r="A24" s="68" t="s">
        <v>168</v>
      </c>
    </row>
    <row r="25" spans="1:20" ht="12.75" customHeight="1" x14ac:dyDescent="0.2">
      <c r="A25" s="109"/>
    </row>
    <row r="26" spans="1:20" ht="12.75" customHeight="1" x14ac:dyDescent="0.2">
      <c r="C26" s="12"/>
      <c r="F26" s="12"/>
    </row>
    <row r="27" spans="1:20" ht="12.75" customHeight="1" x14ac:dyDescent="0.2">
      <c r="B27" s="12"/>
      <c r="C27" s="12"/>
      <c r="D27" s="12"/>
      <c r="E27" s="12"/>
    </row>
    <row r="28" spans="1:20" ht="12.75" customHeight="1" x14ac:dyDescent="0.2">
      <c r="C28" s="122"/>
      <c r="D28" s="122"/>
      <c r="E28" s="122"/>
      <c r="F28" s="122"/>
    </row>
    <row r="29" spans="1:20" ht="12.75" customHeight="1" x14ac:dyDescent="0.2">
      <c r="A29" s="116" t="s">
        <v>189</v>
      </c>
      <c r="B29" s="24"/>
      <c r="C29" s="24"/>
      <c r="D29" s="24"/>
    </row>
    <row r="30" spans="1:20" ht="12.75" customHeight="1" x14ac:dyDescent="0.2">
      <c r="A30" s="95" t="s">
        <v>222</v>
      </c>
      <c r="B30" s="24"/>
      <c r="C30" s="24"/>
      <c r="D30" s="24"/>
    </row>
    <row r="31" spans="1:20" ht="12.75" customHeight="1" x14ac:dyDescent="0.2">
      <c r="A31" s="270" t="s">
        <v>223</v>
      </c>
      <c r="B31" s="24"/>
      <c r="C31" s="24"/>
      <c r="D31" s="24"/>
      <c r="J31" s="55"/>
    </row>
    <row r="32" spans="1:20" ht="12.75" customHeight="1" x14ac:dyDescent="0.2">
      <c r="A32" s="16"/>
      <c r="B32" s="64"/>
      <c r="C32" s="64"/>
      <c r="D32" s="64"/>
      <c r="E32" s="16"/>
      <c r="F32" s="16"/>
      <c r="G32" s="16"/>
      <c r="H32" s="16"/>
      <c r="I32" s="16"/>
    </row>
    <row r="33" spans="1:17" s="100" customFormat="1" ht="12.75" customHeight="1" x14ac:dyDescent="0.2">
      <c r="A33" s="123" t="s">
        <v>18</v>
      </c>
      <c r="B33" s="123"/>
      <c r="C33" s="124" t="s">
        <v>15</v>
      </c>
      <c r="D33" s="124"/>
      <c r="E33" s="86"/>
      <c r="F33" s="124" t="s">
        <v>16</v>
      </c>
      <c r="G33" s="124"/>
      <c r="H33" s="86"/>
      <c r="I33" s="124" t="s">
        <v>17</v>
      </c>
      <c r="J33" s="125"/>
      <c r="K33" s="126"/>
      <c r="L33" s="127"/>
      <c r="M33" s="128"/>
      <c r="N33" s="128"/>
      <c r="O33" s="129"/>
    </row>
    <row r="34" spans="1:17" s="21" customFormat="1" ht="12.75" customHeight="1" x14ac:dyDescent="0.2">
      <c r="A34" s="104" t="s">
        <v>5</v>
      </c>
      <c r="B34" s="105"/>
      <c r="C34" s="105">
        <v>4709709799.6000004</v>
      </c>
      <c r="D34" s="105"/>
      <c r="E34" s="105"/>
      <c r="F34" s="105">
        <v>4025410</v>
      </c>
      <c r="G34" s="105"/>
      <c r="H34" s="105"/>
      <c r="I34" s="105">
        <f t="shared" ref="I34:I41" si="3">C34/F34</f>
        <v>1169.9950563048237</v>
      </c>
      <c r="J34" s="40"/>
      <c r="K34" s="110"/>
      <c r="L34" s="32"/>
      <c r="M34" s="32"/>
      <c r="N34" s="128"/>
      <c r="O34" s="129"/>
    </row>
    <row r="35" spans="1:17" s="96" customFormat="1" ht="12.75" customHeight="1" x14ac:dyDescent="0.2">
      <c r="A35" s="130" t="s">
        <v>19</v>
      </c>
      <c r="B35" s="256"/>
      <c r="C35" s="256">
        <v>1545663023.8</v>
      </c>
      <c r="D35" s="256"/>
      <c r="E35" s="256"/>
      <c r="F35" s="256">
        <v>1365985</v>
      </c>
      <c r="G35" s="256"/>
      <c r="H35" s="256"/>
      <c r="I35" s="256">
        <f t="shared" si="3"/>
        <v>1131.5373329868189</v>
      </c>
      <c r="J35" s="30"/>
      <c r="K35" s="81"/>
      <c r="L35" s="32"/>
      <c r="M35" s="32"/>
      <c r="N35" s="128"/>
      <c r="O35" s="129"/>
    </row>
    <row r="36" spans="1:17" s="21" customFormat="1" ht="12.75" customHeight="1" x14ac:dyDescent="0.2">
      <c r="A36" s="114" t="s">
        <v>20</v>
      </c>
      <c r="B36" s="114"/>
      <c r="C36" s="256">
        <v>3164046775.8000002</v>
      </c>
      <c r="D36" s="256"/>
      <c r="E36" s="256"/>
      <c r="F36" s="256">
        <v>2659425</v>
      </c>
      <c r="G36" s="114"/>
      <c r="H36" s="256"/>
      <c r="I36" s="256">
        <f t="shared" si="3"/>
        <v>1189.748451563778</v>
      </c>
      <c r="J36" s="40"/>
      <c r="K36" s="110"/>
      <c r="L36" s="32"/>
      <c r="M36" s="32"/>
      <c r="N36" s="128"/>
      <c r="O36" s="129"/>
    </row>
    <row r="37" spans="1:17" ht="12.75" customHeight="1" x14ac:dyDescent="0.2">
      <c r="A37" s="51" t="s">
        <v>6</v>
      </c>
      <c r="B37" s="134"/>
      <c r="C37" s="32">
        <v>1821436078.8</v>
      </c>
      <c r="D37" s="256"/>
      <c r="E37" s="132"/>
      <c r="F37" s="49">
        <v>1321133</v>
      </c>
      <c r="G37" s="38"/>
      <c r="H37" s="256"/>
      <c r="I37" s="256">
        <f t="shared" si="3"/>
        <v>1378.6924395954079</v>
      </c>
      <c r="J37" s="40"/>
      <c r="K37" s="110"/>
      <c r="L37" s="32"/>
      <c r="M37" s="49"/>
      <c r="N37" s="128"/>
      <c r="O37" s="129"/>
    </row>
    <row r="38" spans="1:17" ht="12.75" customHeight="1" x14ac:dyDescent="0.2">
      <c r="A38" s="51" t="s">
        <v>21</v>
      </c>
      <c r="B38" s="134"/>
      <c r="C38" s="32">
        <v>805271836.60000002</v>
      </c>
      <c r="D38" s="256"/>
      <c r="E38" s="132"/>
      <c r="F38" s="49">
        <v>611535</v>
      </c>
      <c r="G38" s="38"/>
      <c r="H38" s="256"/>
      <c r="I38" s="256">
        <f t="shared" si="3"/>
        <v>1316.8041675456025</v>
      </c>
      <c r="J38" s="40"/>
      <c r="K38" s="110"/>
      <c r="L38" s="32"/>
      <c r="M38" s="49"/>
      <c r="N38" s="128"/>
      <c r="O38" s="129"/>
    </row>
    <row r="39" spans="1:17" s="138" customFormat="1" ht="12.75" customHeight="1" x14ac:dyDescent="0.2">
      <c r="A39" s="112" t="s">
        <v>1</v>
      </c>
      <c r="B39" s="135"/>
      <c r="C39" s="61">
        <f>C34+C37</f>
        <v>6531145878.4000006</v>
      </c>
      <c r="D39" s="61"/>
      <c r="E39" s="61"/>
      <c r="F39" s="61">
        <f t="shared" ref="F39" si="4">F34+F37</f>
        <v>5346543</v>
      </c>
      <c r="G39" s="61"/>
      <c r="H39" s="257"/>
      <c r="I39" s="216">
        <f t="shared" si="3"/>
        <v>1221.5642665550433</v>
      </c>
      <c r="J39" s="40"/>
      <c r="K39" s="253"/>
      <c r="L39" s="32"/>
      <c r="M39" s="137"/>
      <c r="N39" s="128"/>
      <c r="O39" s="129"/>
      <c r="Q39" s="139"/>
    </row>
    <row r="40" spans="1:17" ht="12.75" customHeight="1" x14ac:dyDescent="0.2">
      <c r="A40" s="104" t="s">
        <v>129</v>
      </c>
      <c r="B40" s="131"/>
      <c r="C40" s="132">
        <v>619469601.79999995</v>
      </c>
      <c r="D40" s="132"/>
      <c r="E40" s="132"/>
      <c r="F40" s="132">
        <v>371491</v>
      </c>
      <c r="G40" s="132"/>
      <c r="H40" s="132"/>
      <c r="I40" s="256">
        <f t="shared" si="3"/>
        <v>1667.522502025621</v>
      </c>
      <c r="J40" s="40"/>
      <c r="K40" s="40"/>
      <c r="L40" s="32"/>
      <c r="M40" s="49"/>
      <c r="N40" s="49"/>
      <c r="O40" s="129"/>
      <c r="Q40" s="12"/>
    </row>
    <row r="41" spans="1:17" ht="12.75" customHeight="1" x14ac:dyDescent="0.2">
      <c r="A41" s="140" t="s">
        <v>134</v>
      </c>
      <c r="B41" s="136"/>
      <c r="C41" s="31">
        <v>114980377.09999999</v>
      </c>
      <c r="D41" s="31"/>
      <c r="E41" s="31"/>
      <c r="F41" s="31">
        <v>17210</v>
      </c>
      <c r="G41" s="31"/>
      <c r="H41" s="31"/>
      <c r="I41" s="257">
        <f t="shared" si="3"/>
        <v>6681.0213306217311</v>
      </c>
      <c r="J41" s="40"/>
      <c r="K41" s="40"/>
      <c r="L41" s="40"/>
    </row>
    <row r="42" spans="1:17" ht="12.75" customHeight="1" x14ac:dyDescent="0.2">
      <c r="A42" s="55" t="s">
        <v>168</v>
      </c>
      <c r="B42" s="21"/>
      <c r="C42" s="21"/>
      <c r="D42" s="21"/>
      <c r="E42" s="21"/>
      <c r="F42" s="21"/>
      <c r="G42" s="21"/>
      <c r="H42" s="21"/>
      <c r="I42" s="21"/>
    </row>
    <row r="43" spans="1:17" ht="12.75" customHeight="1" x14ac:dyDescent="0.2">
      <c r="A43" s="17"/>
      <c r="B43" s="21"/>
      <c r="C43" s="21"/>
      <c r="D43" s="21"/>
      <c r="E43" s="21"/>
      <c r="F43" s="21"/>
      <c r="G43" s="21"/>
      <c r="H43" s="21"/>
      <c r="I43" s="21"/>
    </row>
    <row r="44" spans="1:17" ht="12.7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</row>
    <row r="45" spans="1:17" ht="12.7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</row>
    <row r="46" spans="1:17" ht="12.7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</row>
    <row r="47" spans="1:17" ht="12.7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</row>
  </sheetData>
  <mergeCells count="3">
    <mergeCell ref="B6:C6"/>
    <mergeCell ref="E6:F6"/>
    <mergeCell ref="H6:J6"/>
  </mergeCells>
  <phoneticPr fontId="3" type="noConversion"/>
  <pageMargins left="0.70866141732283472" right="0.15748031496062992" top="0.98425196850393704" bottom="0.55118110236220474" header="0.51181102362204722" footer="0.51181102362204722"/>
  <pageSetup paperSize="9" scale="94" orientation="portrait" r:id="rId1"/>
  <headerFooter alignWithMargins="0">
    <oddHeader>&amp;R&amp;"Arial,Fet"PERSONBILAR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7171" r:id="rId4">
          <objectPr defaultSize="0" autoLine="0" autoPict="0" r:id="rId5">
            <anchor moveWithCells="1">
              <from>
                <xdr:col>0</xdr:col>
                <xdr:colOff>47625</xdr:colOff>
                <xdr:row>42</xdr:row>
                <xdr:rowOff>57150</xdr:rowOff>
              </from>
              <to>
                <xdr:col>1</xdr:col>
                <xdr:colOff>142875</xdr:colOff>
                <xdr:row>43</xdr:row>
                <xdr:rowOff>133350</xdr:rowOff>
              </to>
            </anchor>
          </objectPr>
        </oleObject>
      </mc:Choice>
      <mc:Fallback>
        <oleObject progId="Paint.Picture" shapeId="717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1">
    <pageSetUpPr fitToPage="1"/>
  </sheetPr>
  <dimension ref="A1:U72"/>
  <sheetViews>
    <sheetView showGridLines="0" tabSelected="1" zoomScaleNormal="100" workbookViewId="0">
      <selection sqref="A1:L1"/>
    </sheetView>
  </sheetViews>
  <sheetFormatPr defaultRowHeight="12.75" customHeight="1" x14ac:dyDescent="0.2"/>
  <cols>
    <col min="1" max="1" width="12.140625" style="21" customWidth="1"/>
    <col min="2" max="2" width="12.85546875" style="21" customWidth="1"/>
    <col min="3" max="3" width="12.140625" style="21" customWidth="1"/>
    <col min="4" max="4" width="2.7109375" style="21" customWidth="1"/>
    <col min="5" max="5" width="11.85546875" style="21" customWidth="1"/>
    <col min="6" max="6" width="11.28515625" style="21" customWidth="1"/>
    <col min="7" max="7" width="2.85546875" style="21" customWidth="1"/>
    <col min="8" max="8" width="10.5703125" style="21" customWidth="1"/>
    <col min="9" max="9" width="9.140625" style="21"/>
    <col min="10" max="10" width="10.140625" style="21" customWidth="1"/>
    <col min="11" max="11" width="0.42578125" style="21" customWidth="1"/>
    <col min="12" max="12" width="0.28515625" style="21" customWidth="1"/>
    <col min="13" max="13" width="10.140625" style="21" hidden="1" customWidth="1"/>
    <col min="14" max="14" width="4.7109375" style="21" hidden="1" customWidth="1"/>
    <col min="15" max="15" width="10.85546875" style="20" hidden="1" customWidth="1"/>
    <col min="16" max="16" width="15" style="20" hidden="1" customWidth="1"/>
    <col min="17" max="17" width="9.28515625" style="20" hidden="1" customWidth="1"/>
    <col min="18" max="18" width="10.85546875" style="20" hidden="1" customWidth="1"/>
    <col min="19" max="19" width="9.28515625" style="20" hidden="1" customWidth="1"/>
    <col min="20" max="20" width="9.28515625" style="20" customWidth="1"/>
    <col min="21" max="22" width="9.140625" style="20"/>
    <col min="23" max="23" width="21.28515625" style="20" customWidth="1"/>
    <col min="24" max="16384" width="9.140625" style="20"/>
  </cols>
  <sheetData>
    <row r="1" spans="1:20" ht="12.75" customHeight="1" x14ac:dyDescent="0.2">
      <c r="A1" s="9"/>
      <c r="I1" s="45"/>
    </row>
    <row r="2" spans="1:20" s="21" customFormat="1" ht="12.75" customHeight="1" x14ac:dyDescent="0.2">
      <c r="A2" s="194" t="s">
        <v>190</v>
      </c>
      <c r="B2" s="23"/>
      <c r="C2" s="23"/>
      <c r="D2" s="23"/>
      <c r="E2" s="23"/>
      <c r="F2" s="23"/>
      <c r="G2" s="23"/>
    </row>
    <row r="3" spans="1:20" s="21" customFormat="1" ht="12.75" customHeight="1" x14ac:dyDescent="0.2">
      <c r="A3" s="97" t="s">
        <v>216</v>
      </c>
      <c r="B3" s="23"/>
      <c r="C3" s="23"/>
      <c r="D3" s="23"/>
      <c r="E3" s="23"/>
      <c r="F3" s="23"/>
      <c r="G3" s="23"/>
    </row>
    <row r="4" spans="1:20" s="21" customFormat="1" ht="12.75" customHeight="1" x14ac:dyDescent="0.2">
      <c r="A4" s="271" t="s">
        <v>217</v>
      </c>
      <c r="B4" s="23"/>
      <c r="C4" s="23"/>
      <c r="D4" s="23"/>
      <c r="E4" s="23"/>
      <c r="F4" s="23"/>
      <c r="G4" s="23"/>
    </row>
    <row r="5" spans="1:20" s="21" customFormat="1" ht="12.75" customHeight="1" x14ac:dyDescent="0.2">
      <c r="A5" s="16"/>
      <c r="B5" s="64"/>
      <c r="C5" s="64"/>
      <c r="D5" s="64"/>
      <c r="E5" s="64"/>
      <c r="F5" s="64"/>
      <c r="G5" s="64"/>
      <c r="H5" s="16"/>
      <c r="I5" s="16"/>
      <c r="J5" s="16"/>
    </row>
    <row r="6" spans="1:20" s="21" customFormat="1" ht="12.75" customHeight="1" x14ac:dyDescent="0.2">
      <c r="A6" s="9"/>
      <c r="B6" s="278" t="s">
        <v>15</v>
      </c>
      <c r="C6" s="278"/>
      <c r="D6" s="9"/>
      <c r="E6" s="278" t="s">
        <v>23</v>
      </c>
      <c r="F6" s="278"/>
      <c r="G6" s="9"/>
      <c r="H6" s="278" t="s">
        <v>17</v>
      </c>
      <c r="I6" s="278"/>
      <c r="J6" s="278"/>
    </row>
    <row r="7" spans="1:20" s="101" customFormat="1" ht="12.75" customHeight="1" x14ac:dyDescent="0.2">
      <c r="A7" s="21" t="s">
        <v>22</v>
      </c>
      <c r="B7" s="196" t="s">
        <v>126</v>
      </c>
      <c r="C7" s="196" t="s">
        <v>128</v>
      </c>
      <c r="D7" s="196"/>
      <c r="E7" s="196" t="s">
        <v>126</v>
      </c>
      <c r="F7" s="196" t="s">
        <v>128</v>
      </c>
      <c r="G7" s="196"/>
      <c r="H7" s="196" t="s">
        <v>126</v>
      </c>
      <c r="I7" s="196" t="s">
        <v>128</v>
      </c>
    </row>
    <row r="8" spans="1:20" s="21" customFormat="1" ht="12.75" customHeight="1" x14ac:dyDescent="0.2">
      <c r="A8" s="16" t="s">
        <v>24</v>
      </c>
      <c r="B8" s="92" t="s">
        <v>97</v>
      </c>
      <c r="C8" s="92" t="s">
        <v>97</v>
      </c>
      <c r="D8" s="92"/>
      <c r="E8" s="92" t="s">
        <v>97</v>
      </c>
      <c r="F8" s="92" t="s">
        <v>97</v>
      </c>
      <c r="G8" s="92"/>
      <c r="H8" s="92" t="s">
        <v>97</v>
      </c>
      <c r="I8" s="92" t="s">
        <v>97</v>
      </c>
      <c r="J8" s="117" t="s">
        <v>1</v>
      </c>
      <c r="M8"/>
      <c r="N8"/>
      <c r="O8"/>
      <c r="P8"/>
      <c r="Q8"/>
      <c r="R8"/>
      <c r="S8"/>
      <c r="T8"/>
    </row>
    <row r="9" spans="1:20" s="21" customFormat="1" ht="12.75" customHeight="1" x14ac:dyDescent="0.2">
      <c r="A9" s="11">
        <v>-1997</v>
      </c>
      <c r="B9" s="52">
        <v>316698725.89999998</v>
      </c>
      <c r="C9" s="52">
        <v>92700458.5</v>
      </c>
      <c r="D9" s="52"/>
      <c r="E9" s="52">
        <v>559309</v>
      </c>
      <c r="F9" s="52">
        <v>182922</v>
      </c>
      <c r="G9" s="60"/>
      <c r="H9" s="38">
        <f>B9/E9</f>
        <v>566.23212910931159</v>
      </c>
      <c r="I9" s="38">
        <f>C9/F9</f>
        <v>506.77588535003991</v>
      </c>
      <c r="J9" s="38">
        <f>(B9+C9)/(E9+F9)</f>
        <v>551.57920431779326</v>
      </c>
      <c r="K9" s="72"/>
      <c r="L9" s="72"/>
      <c r="M9"/>
      <c r="N9"/>
      <c r="O9"/>
      <c r="P9"/>
      <c r="Q9"/>
      <c r="R9"/>
      <c r="S9"/>
      <c r="T9"/>
    </row>
    <row r="10" spans="1:20" s="21" customFormat="1" ht="12.75" customHeight="1" x14ac:dyDescent="0.2">
      <c r="A10" s="11">
        <v>1998</v>
      </c>
      <c r="B10" s="52">
        <v>125752367.7</v>
      </c>
      <c r="C10" s="52">
        <v>30708635.300000001</v>
      </c>
      <c r="D10" s="52"/>
      <c r="E10" s="52">
        <v>143211</v>
      </c>
      <c r="F10" s="52">
        <v>38918</v>
      </c>
      <c r="G10" s="38"/>
      <c r="H10" s="38">
        <f t="shared" ref="H10:H30" si="0">B10/E10</f>
        <v>878.09154115256513</v>
      </c>
      <c r="I10" s="38">
        <f t="shared" ref="I10:I30" si="1">C10/F10</f>
        <v>789.05995426280901</v>
      </c>
      <c r="J10" s="38">
        <f t="shared" ref="J10:J30" si="2">(B10+C10)/(E10+F10)</f>
        <v>859.06694156339734</v>
      </c>
      <c r="K10" s="72"/>
      <c r="L10" s="72"/>
      <c r="M10"/>
      <c r="N10"/>
      <c r="O10"/>
      <c r="P10"/>
      <c r="Q10"/>
      <c r="R10"/>
      <c r="S10"/>
      <c r="T10"/>
    </row>
    <row r="11" spans="1:20" s="21" customFormat="1" ht="12.75" customHeight="1" x14ac:dyDescent="0.2">
      <c r="A11" s="11">
        <v>1999</v>
      </c>
      <c r="B11" s="52">
        <v>208145009.5</v>
      </c>
      <c r="C11" s="52">
        <v>44792439.600000001</v>
      </c>
      <c r="D11" s="52"/>
      <c r="E11" s="52">
        <v>222936</v>
      </c>
      <c r="F11" s="52">
        <v>52363</v>
      </c>
      <c r="G11" s="38"/>
      <c r="H11" s="38">
        <f t="shared" si="0"/>
        <v>933.65364723508094</v>
      </c>
      <c r="I11" s="38">
        <f t="shared" si="1"/>
        <v>855.42156866489699</v>
      </c>
      <c r="J11" s="38">
        <f t="shared" si="2"/>
        <v>918.7735847206128</v>
      </c>
      <c r="K11" s="72"/>
      <c r="L11" s="72"/>
      <c r="M11"/>
      <c r="N11"/>
      <c r="O11"/>
      <c r="P11"/>
      <c r="Q11"/>
      <c r="R11"/>
      <c r="S11"/>
      <c r="T11"/>
    </row>
    <row r="12" spans="1:20" s="21" customFormat="1" ht="12.75" customHeight="1" x14ac:dyDescent="0.2">
      <c r="A12" s="11">
        <v>2000</v>
      </c>
      <c r="B12" s="52">
        <v>196915137.59999999</v>
      </c>
      <c r="C12" s="52">
        <v>40350512.600000001</v>
      </c>
      <c r="D12" s="52"/>
      <c r="E12" s="52">
        <v>197327</v>
      </c>
      <c r="F12" s="52">
        <v>42669</v>
      </c>
      <c r="G12" s="38"/>
      <c r="H12" s="38">
        <f t="shared" si="0"/>
        <v>997.91279247137993</v>
      </c>
      <c r="I12" s="38">
        <f t="shared" si="1"/>
        <v>945.66342309404956</v>
      </c>
      <c r="J12" s="38">
        <f t="shared" si="2"/>
        <v>988.62335288921474</v>
      </c>
      <c r="K12" s="72"/>
      <c r="L12" s="72"/>
      <c r="M12"/>
      <c r="N12"/>
      <c r="O12"/>
      <c r="P12"/>
      <c r="Q12"/>
      <c r="R12"/>
      <c r="S12"/>
      <c r="T12"/>
    </row>
    <row r="13" spans="1:20" s="21" customFormat="1" ht="12.75" customHeight="1" x14ac:dyDescent="0.2">
      <c r="A13" s="11">
        <v>2001</v>
      </c>
      <c r="B13" s="52">
        <v>173989580.09999999</v>
      </c>
      <c r="C13" s="52">
        <v>35132455.600000001</v>
      </c>
      <c r="D13" s="52"/>
      <c r="E13" s="52">
        <v>164863</v>
      </c>
      <c r="F13" s="52">
        <v>34568</v>
      </c>
      <c r="G13" s="38"/>
      <c r="H13" s="38">
        <f t="shared" si="0"/>
        <v>1055.3585710559676</v>
      </c>
      <c r="I13" s="38">
        <f t="shared" si="1"/>
        <v>1016.3288474890072</v>
      </c>
      <c r="J13" s="38">
        <f t="shared" si="2"/>
        <v>1048.5934267992438</v>
      </c>
      <c r="K13" s="72"/>
      <c r="L13" s="72"/>
      <c r="M13"/>
      <c r="N13"/>
      <c r="O13"/>
      <c r="P13"/>
      <c r="Q13"/>
      <c r="R13"/>
      <c r="S13"/>
      <c r="T13"/>
    </row>
    <row r="14" spans="1:20" s="21" customFormat="1" ht="12.75" customHeight="1" x14ac:dyDescent="0.2">
      <c r="A14" s="11">
        <v>2002</v>
      </c>
      <c r="B14" s="52">
        <v>204049796.09999999</v>
      </c>
      <c r="C14" s="52">
        <v>41027633</v>
      </c>
      <c r="D14" s="52"/>
      <c r="E14" s="52">
        <v>184688</v>
      </c>
      <c r="F14" s="52">
        <v>37164</v>
      </c>
      <c r="G14" s="38"/>
      <c r="H14" s="38">
        <f t="shared" si="0"/>
        <v>1104.8351603785843</v>
      </c>
      <c r="I14" s="38">
        <f t="shared" si="1"/>
        <v>1103.9617102572381</v>
      </c>
      <c r="J14" s="38">
        <f t="shared" si="2"/>
        <v>1104.6888425617078</v>
      </c>
      <c r="K14" s="72"/>
      <c r="L14" s="72"/>
      <c r="M14"/>
      <c r="N14"/>
      <c r="O14"/>
      <c r="P14"/>
      <c r="Q14"/>
      <c r="R14"/>
      <c r="S14"/>
      <c r="T14"/>
    </row>
    <row r="15" spans="1:20" s="21" customFormat="1" ht="12.75" customHeight="1" x14ac:dyDescent="0.2">
      <c r="A15" s="11">
        <v>2003</v>
      </c>
      <c r="B15" s="52">
        <v>228991883.59999999</v>
      </c>
      <c r="C15" s="52">
        <v>45735335.5</v>
      </c>
      <c r="D15" s="52"/>
      <c r="E15" s="52">
        <v>198627</v>
      </c>
      <c r="F15" s="52">
        <v>38772</v>
      </c>
      <c r="G15" s="38"/>
      <c r="H15" s="38">
        <f t="shared" si="0"/>
        <v>1152.8738973049988</v>
      </c>
      <c r="I15" s="38">
        <f t="shared" si="1"/>
        <v>1179.597015887754</v>
      </c>
      <c r="J15" s="38">
        <f t="shared" si="2"/>
        <v>1157.2383165051244</v>
      </c>
      <c r="K15" s="72"/>
      <c r="L15" s="72"/>
      <c r="M15"/>
      <c r="N15"/>
      <c r="O15"/>
      <c r="P15"/>
      <c r="Q15"/>
      <c r="R15"/>
      <c r="S15"/>
      <c r="T15"/>
    </row>
    <row r="16" spans="1:20" s="21" customFormat="1" ht="12.75" customHeight="1" x14ac:dyDescent="0.2">
      <c r="A16" s="11">
        <v>2004</v>
      </c>
      <c r="B16" s="52">
        <v>246807705.59999999</v>
      </c>
      <c r="C16" s="52">
        <v>49497442.200000003</v>
      </c>
      <c r="D16" s="52"/>
      <c r="E16" s="52">
        <v>205842</v>
      </c>
      <c r="F16" s="52">
        <v>39479</v>
      </c>
      <c r="G16" s="38"/>
      <c r="H16" s="38">
        <f t="shared" si="0"/>
        <v>1199.0152913399597</v>
      </c>
      <c r="I16" s="38">
        <f t="shared" si="1"/>
        <v>1253.7663618632691</v>
      </c>
      <c r="J16" s="38">
        <f t="shared" si="2"/>
        <v>1207.8262676248671</v>
      </c>
      <c r="K16" s="72"/>
      <c r="L16" s="72"/>
      <c r="M16"/>
      <c r="N16"/>
      <c r="O16"/>
      <c r="P16"/>
      <c r="Q16"/>
      <c r="R16"/>
      <c r="S16"/>
      <c r="T16"/>
    </row>
    <row r="17" spans="1:21" s="21" customFormat="1" ht="12.75" customHeight="1" x14ac:dyDescent="0.2">
      <c r="A17" s="11">
        <v>2005</v>
      </c>
      <c r="B17" s="52">
        <v>276768858.5</v>
      </c>
      <c r="C17" s="52">
        <v>56267598.200000003</v>
      </c>
      <c r="D17" s="52"/>
      <c r="E17" s="52">
        <v>222317</v>
      </c>
      <c r="F17" s="52">
        <v>42586</v>
      </c>
      <c r="G17" s="38"/>
      <c r="H17" s="38">
        <f t="shared" si="0"/>
        <v>1244.928901073692</v>
      </c>
      <c r="I17" s="38">
        <f t="shared" si="1"/>
        <v>1321.2698586389895</v>
      </c>
      <c r="J17" s="38">
        <f t="shared" si="2"/>
        <v>1257.2015292390045</v>
      </c>
      <c r="K17" s="72"/>
      <c r="L17" s="72"/>
      <c r="M17"/>
      <c r="N17"/>
      <c r="O17"/>
      <c r="P17"/>
      <c r="Q17"/>
      <c r="R17"/>
      <c r="S17"/>
      <c r="T17"/>
    </row>
    <row r="18" spans="1:21" s="21" customFormat="1" ht="12.75" customHeight="1" x14ac:dyDescent="0.2">
      <c r="A18" s="11">
        <v>2006</v>
      </c>
      <c r="B18" s="52">
        <v>299611068.30000001</v>
      </c>
      <c r="C18" s="52">
        <v>66523798.100000001</v>
      </c>
      <c r="D18" s="52"/>
      <c r="E18" s="52">
        <v>226692</v>
      </c>
      <c r="F18" s="52">
        <v>46064</v>
      </c>
      <c r="G18" s="38"/>
      <c r="H18" s="38">
        <f t="shared" si="0"/>
        <v>1321.6658210258854</v>
      </c>
      <c r="I18" s="38">
        <f t="shared" si="1"/>
        <v>1444.1602574678709</v>
      </c>
      <c r="J18" s="38">
        <f t="shared" si="2"/>
        <v>1342.3531156051563</v>
      </c>
      <c r="K18" s="72"/>
      <c r="L18" s="72"/>
      <c r="M18"/>
      <c r="N18"/>
      <c r="O18"/>
      <c r="P18"/>
      <c r="Q18"/>
      <c r="R18"/>
      <c r="S18"/>
      <c r="T18"/>
    </row>
    <row r="19" spans="1:21" s="21" customFormat="1" ht="12.75" customHeight="1" x14ac:dyDescent="0.2">
      <c r="A19" s="11">
        <v>2007</v>
      </c>
      <c r="B19" s="52">
        <v>342528030.80000001</v>
      </c>
      <c r="C19" s="52">
        <v>81606300.900000006</v>
      </c>
      <c r="D19" s="52"/>
      <c r="E19" s="52">
        <v>246330</v>
      </c>
      <c r="F19" s="52">
        <v>52650</v>
      </c>
      <c r="G19" s="38"/>
      <c r="H19" s="38">
        <f t="shared" si="0"/>
        <v>1390.5250306499411</v>
      </c>
      <c r="I19" s="38">
        <f t="shared" si="1"/>
        <v>1549.9772250712251</v>
      </c>
      <c r="J19" s="38">
        <f t="shared" si="2"/>
        <v>1418.6043604923407</v>
      </c>
      <c r="K19" s="72"/>
      <c r="L19" s="72"/>
      <c r="M19"/>
      <c r="N19"/>
      <c r="O19"/>
      <c r="P19"/>
      <c r="Q19"/>
      <c r="R19"/>
      <c r="S19"/>
      <c r="T19"/>
    </row>
    <row r="20" spans="1:21" s="21" customFormat="1" ht="12.75" customHeight="1" x14ac:dyDescent="0.2">
      <c r="A20" s="11">
        <v>2008</v>
      </c>
      <c r="B20" s="52">
        <v>288014905.10000002</v>
      </c>
      <c r="C20" s="52">
        <v>70110928.299999997</v>
      </c>
      <c r="D20" s="52"/>
      <c r="E20" s="52">
        <v>201422</v>
      </c>
      <c r="F20" s="52">
        <v>44004</v>
      </c>
      <c r="G20" s="38"/>
      <c r="H20" s="38">
        <f t="shared" si="0"/>
        <v>1429.9078804698595</v>
      </c>
      <c r="I20" s="38">
        <f t="shared" si="1"/>
        <v>1593.285344514135</v>
      </c>
      <c r="J20" s="38">
        <f t="shared" si="2"/>
        <v>1459.2008727681666</v>
      </c>
      <c r="K20" s="72"/>
      <c r="L20" s="72"/>
      <c r="M20"/>
      <c r="N20"/>
      <c r="O20"/>
      <c r="P20"/>
      <c r="Q20"/>
      <c r="R20"/>
      <c r="S20"/>
      <c r="T20"/>
    </row>
    <row r="21" spans="1:21" s="21" customFormat="1" ht="12.75" customHeight="1" x14ac:dyDescent="0.2">
      <c r="A21" s="11">
        <v>2009</v>
      </c>
      <c r="B21" s="52">
        <v>235416598</v>
      </c>
      <c r="C21" s="52">
        <v>60746435.899999999</v>
      </c>
      <c r="D21" s="52"/>
      <c r="E21" s="52">
        <v>159809</v>
      </c>
      <c r="F21" s="52">
        <v>35180</v>
      </c>
      <c r="G21" s="38"/>
      <c r="H21" s="38">
        <f t="shared" si="0"/>
        <v>1473.112265266662</v>
      </c>
      <c r="I21" s="38">
        <f t="shared" si="1"/>
        <v>1726.7321176805003</v>
      </c>
      <c r="J21" s="38">
        <f t="shared" si="2"/>
        <v>1518.8704691033852</v>
      </c>
      <c r="K21" s="72"/>
      <c r="L21" s="72"/>
      <c r="M21"/>
      <c r="N21"/>
      <c r="O21"/>
      <c r="P21"/>
      <c r="Q21"/>
      <c r="R21"/>
      <c r="S21"/>
      <c r="T21"/>
    </row>
    <row r="22" spans="1:21" s="21" customFormat="1" ht="12.75" customHeight="1" x14ac:dyDescent="0.2">
      <c r="A22" s="11">
        <v>2010</v>
      </c>
      <c r="B22" s="52">
        <v>359661602.69999999</v>
      </c>
      <c r="C22" s="52">
        <v>106590793.8</v>
      </c>
      <c r="D22" s="52"/>
      <c r="E22" s="52">
        <v>235794</v>
      </c>
      <c r="F22" s="52">
        <v>57933</v>
      </c>
      <c r="G22" s="38"/>
      <c r="H22" s="38">
        <f t="shared" si="0"/>
        <v>1525.3212664444388</v>
      </c>
      <c r="I22" s="38">
        <f t="shared" si="1"/>
        <v>1839.8977059706901</v>
      </c>
      <c r="J22" s="38">
        <f t="shared" si="2"/>
        <v>1587.3664882697199</v>
      </c>
      <c r="K22" s="72"/>
      <c r="L22" s="72"/>
      <c r="M22"/>
      <c r="N22"/>
      <c r="O22"/>
      <c r="P22"/>
      <c r="Q22"/>
      <c r="R22"/>
      <c r="S22"/>
      <c r="T22"/>
    </row>
    <row r="23" spans="1:21" s="21" customFormat="1" ht="12.75" customHeight="1" x14ac:dyDescent="0.2">
      <c r="A23" s="11">
        <v>2011</v>
      </c>
      <c r="B23" s="52">
        <v>386883916.10000002</v>
      </c>
      <c r="C23" s="52">
        <v>148229819.69999999</v>
      </c>
      <c r="D23" s="52"/>
      <c r="E23" s="52">
        <v>236346</v>
      </c>
      <c r="F23" s="52">
        <v>71363</v>
      </c>
      <c r="G23" s="38"/>
      <c r="H23" s="38">
        <f t="shared" si="0"/>
        <v>1636.9387089267432</v>
      </c>
      <c r="I23" s="38">
        <f t="shared" si="1"/>
        <v>2077.1242758852627</v>
      </c>
      <c r="J23" s="38">
        <f t="shared" si="2"/>
        <v>1739.0252992275171</v>
      </c>
      <c r="K23" s="72"/>
      <c r="L23" s="72"/>
      <c r="M23"/>
      <c r="N23"/>
      <c r="O23"/>
      <c r="P23"/>
      <c r="Q23"/>
      <c r="R23"/>
      <c r="S23"/>
      <c r="T23"/>
    </row>
    <row r="24" spans="1:21" s="21" customFormat="1" ht="12.75" customHeight="1" x14ac:dyDescent="0.2">
      <c r="A24" s="11">
        <v>2012</v>
      </c>
      <c r="B24" s="52">
        <v>301281224.89999998</v>
      </c>
      <c r="C24" s="52">
        <v>194422266</v>
      </c>
      <c r="D24" s="52"/>
      <c r="E24" s="52">
        <v>181678</v>
      </c>
      <c r="F24" s="52">
        <v>86080</v>
      </c>
      <c r="G24" s="38"/>
      <c r="H24" s="38">
        <f t="shared" si="0"/>
        <v>1658.3253057607415</v>
      </c>
      <c r="I24" s="38">
        <f t="shared" si="1"/>
        <v>2258.6229786245353</v>
      </c>
      <c r="J24" s="38">
        <f t="shared" si="2"/>
        <v>1851.311598159532</v>
      </c>
      <c r="K24" s="72"/>
      <c r="L24" s="72"/>
      <c r="M24"/>
      <c r="N24"/>
      <c r="O24"/>
      <c r="P24"/>
      <c r="Q24"/>
      <c r="R24"/>
      <c r="S24"/>
      <c r="T24"/>
    </row>
    <row r="25" spans="1:21" s="21" customFormat="1" ht="12.75" customHeight="1" x14ac:dyDescent="0.2">
      <c r="A25" s="11">
        <v>2013</v>
      </c>
      <c r="B25" s="52">
        <v>231151612</v>
      </c>
      <c r="C25" s="52">
        <v>227384620.80000001</v>
      </c>
      <c r="D25" s="52"/>
      <c r="E25" s="52">
        <v>161101</v>
      </c>
      <c r="F25" s="52">
        <v>107772</v>
      </c>
      <c r="G25" s="38"/>
      <c r="H25" s="38">
        <f t="shared" si="0"/>
        <v>1434.8241910354375</v>
      </c>
      <c r="I25" s="38">
        <f t="shared" si="1"/>
        <v>2109.8673198975616</v>
      </c>
      <c r="J25" s="38">
        <f t="shared" si="2"/>
        <v>1705.4008130232489</v>
      </c>
      <c r="K25" s="72"/>
      <c r="L25" s="72"/>
      <c r="M25"/>
      <c r="N25"/>
      <c r="O25"/>
      <c r="P25"/>
      <c r="Q25"/>
      <c r="R25"/>
      <c r="S25"/>
      <c r="T25"/>
    </row>
    <row r="26" spans="1:21" s="21" customFormat="1" ht="12.75" customHeight="1" x14ac:dyDescent="0.2">
      <c r="A26" s="11">
        <v>2014</v>
      </c>
      <c r="B26" s="52">
        <v>219036618</v>
      </c>
      <c r="C26" s="52">
        <v>296642522</v>
      </c>
      <c r="D26" s="52"/>
      <c r="E26" s="52">
        <v>161852</v>
      </c>
      <c r="F26" s="52">
        <v>148438</v>
      </c>
      <c r="G26" s="38"/>
      <c r="H26" s="38">
        <f t="shared" si="0"/>
        <v>1353.3142500556064</v>
      </c>
      <c r="I26" s="38">
        <f t="shared" si="1"/>
        <v>1998.4271008771339</v>
      </c>
      <c r="J26" s="38">
        <f t="shared" si="2"/>
        <v>1661.9263914402657</v>
      </c>
      <c r="K26" s="72"/>
      <c r="L26" s="72"/>
      <c r="M26"/>
      <c r="N26"/>
      <c r="O26"/>
      <c r="P26"/>
      <c r="Q26"/>
      <c r="R26"/>
      <c r="S26"/>
      <c r="T26"/>
    </row>
    <row r="27" spans="1:21" s="21" customFormat="1" ht="12.75" customHeight="1" x14ac:dyDescent="0.2">
      <c r="A27" s="11">
        <v>2015</v>
      </c>
      <c r="B27" s="52">
        <v>67975152.200000003</v>
      </c>
      <c r="C27" s="52">
        <v>132857931</v>
      </c>
      <c r="D27" s="52"/>
      <c r="E27" s="52">
        <v>115134</v>
      </c>
      <c r="F27" s="52">
        <v>161844</v>
      </c>
      <c r="G27" s="38"/>
      <c r="H27" s="38">
        <f t="shared" si="0"/>
        <v>590.40033526152138</v>
      </c>
      <c r="I27" s="38">
        <f t="shared" si="1"/>
        <v>820.90118262030103</v>
      </c>
      <c r="J27" s="38">
        <f t="shared" si="2"/>
        <v>725.08676934630182</v>
      </c>
      <c r="K27" s="72"/>
      <c r="L27" s="72"/>
      <c r="M27"/>
      <c r="N27"/>
      <c r="O27"/>
      <c r="P27"/>
      <c r="Q27"/>
      <c r="R27"/>
      <c r="S27"/>
      <c r="T27"/>
    </row>
    <row r="28" spans="1:21" s="21" customFormat="1" ht="12.75" customHeight="1" x14ac:dyDescent="0.2">
      <c r="A28" s="9">
        <v>2016</v>
      </c>
      <c r="B28" s="52">
        <v>23239.200000000001</v>
      </c>
      <c r="C28" s="52">
        <v>105808.2</v>
      </c>
      <c r="D28" s="52"/>
      <c r="E28" s="52">
        <v>127</v>
      </c>
      <c r="F28" s="52">
        <v>361</v>
      </c>
      <c r="G28" s="38"/>
      <c r="H28" s="38">
        <f t="shared" si="0"/>
        <v>182.98582677165354</v>
      </c>
      <c r="I28" s="38">
        <f t="shared" si="1"/>
        <v>293.09750692520777</v>
      </c>
      <c r="J28" s="38">
        <f t="shared" si="2"/>
        <v>264.44139344262294</v>
      </c>
      <c r="K28" s="72"/>
      <c r="L28" s="72"/>
      <c r="M28"/>
      <c r="N28"/>
      <c r="O28"/>
      <c r="P28"/>
      <c r="Q28"/>
      <c r="R28"/>
      <c r="S28"/>
      <c r="T28"/>
    </row>
    <row r="29" spans="1:21" s="21" customFormat="1" ht="12.75" customHeight="1" x14ac:dyDescent="0.2">
      <c r="A29" s="11" t="s">
        <v>8</v>
      </c>
      <c r="B29" s="40">
        <v>6767.7</v>
      </c>
      <c r="C29" s="40">
        <v>2343.6</v>
      </c>
      <c r="D29" s="99"/>
      <c r="E29" s="21">
        <v>5</v>
      </c>
      <c r="F29" s="21">
        <v>3</v>
      </c>
      <c r="G29" s="38"/>
      <c r="H29" s="38">
        <f t="shared" si="0"/>
        <v>1353.54</v>
      </c>
      <c r="I29" s="38">
        <f t="shared" si="1"/>
        <v>781.19999999999993</v>
      </c>
      <c r="J29" s="38">
        <f t="shared" si="2"/>
        <v>1138.9124999999999</v>
      </c>
      <c r="K29" s="72"/>
      <c r="L29" s="72"/>
      <c r="M29"/>
      <c r="N29"/>
      <c r="O29"/>
      <c r="P29"/>
      <c r="Q29"/>
      <c r="R29"/>
      <c r="S29"/>
      <c r="T29"/>
    </row>
    <row r="30" spans="1:21" s="195" customFormat="1" ht="12.75" customHeight="1" x14ac:dyDescent="0.2">
      <c r="A30" s="112" t="s">
        <v>13</v>
      </c>
      <c r="B30" s="61">
        <f>SUM(B9:B29)</f>
        <v>4709709799.5999994</v>
      </c>
      <c r="C30" s="61">
        <f>SUM(C9:C29)</f>
        <v>1821436078.7999997</v>
      </c>
      <c r="D30" s="61"/>
      <c r="E30" s="61">
        <f>SUM(E9:E29)</f>
        <v>4025410</v>
      </c>
      <c r="F30" s="61">
        <f>SUM(F9:F29)</f>
        <v>1321133</v>
      </c>
      <c r="G30" s="61"/>
      <c r="H30" s="61">
        <f t="shared" si="0"/>
        <v>1169.9950563048235</v>
      </c>
      <c r="I30" s="61">
        <f t="shared" si="1"/>
        <v>1378.6924395954077</v>
      </c>
      <c r="J30" s="61">
        <f t="shared" si="2"/>
        <v>1221.5642665550431</v>
      </c>
      <c r="K30" s="72"/>
      <c r="L30" s="72"/>
      <c r="M30"/>
      <c r="N30"/>
      <c r="O30"/>
      <c r="P30"/>
      <c r="Q30"/>
      <c r="R30"/>
      <c r="S30"/>
      <c r="T30"/>
      <c r="U30" s="21"/>
    </row>
    <row r="31" spans="1:21" s="21" customFormat="1" ht="12.75" customHeight="1" x14ac:dyDescent="0.2">
      <c r="A31" s="21" t="s">
        <v>224</v>
      </c>
      <c r="M31"/>
      <c r="N31"/>
      <c r="O31"/>
      <c r="P31"/>
      <c r="Q31"/>
      <c r="R31"/>
      <c r="S31"/>
      <c r="T31"/>
    </row>
    <row r="32" spans="1:21" s="21" customFormat="1" ht="12.75" customHeight="1" x14ac:dyDescent="0.2">
      <c r="A32" s="17"/>
    </row>
    <row r="33" spans="1:21" ht="12.75" customHeight="1" x14ac:dyDescent="0.2">
      <c r="A33" s="9"/>
      <c r="C33" s="40"/>
      <c r="D33" s="40"/>
      <c r="F33" s="10"/>
      <c r="G33" s="10"/>
      <c r="H33" s="10"/>
    </row>
    <row r="34" spans="1:21" ht="12.75" customHeight="1" x14ac:dyDescent="0.2">
      <c r="H34" s="166"/>
      <c r="I34" s="166"/>
      <c r="J34" s="166"/>
    </row>
    <row r="36" spans="1:21" ht="12.75" customHeight="1" x14ac:dyDescent="0.2">
      <c r="A36" s="116" t="s">
        <v>191</v>
      </c>
      <c r="B36" s="24"/>
      <c r="C36" s="24"/>
      <c r="D36" s="24"/>
      <c r="E36" s="68"/>
      <c r="F36" s="68"/>
      <c r="G36" s="68"/>
      <c r="H36" s="68"/>
      <c r="I36" s="68"/>
      <c r="J36" s="68"/>
      <c r="K36" s="68"/>
    </row>
    <row r="37" spans="1:21" ht="12.75" customHeight="1" x14ac:dyDescent="0.2">
      <c r="A37" s="95" t="s">
        <v>218</v>
      </c>
      <c r="B37" s="24"/>
      <c r="C37" s="24"/>
      <c r="D37" s="24"/>
      <c r="E37" s="68"/>
      <c r="F37" s="68"/>
      <c r="G37" s="68"/>
      <c r="H37" s="68"/>
      <c r="I37" s="68"/>
      <c r="J37" s="68"/>
      <c r="M37" s="20"/>
      <c r="N37" s="20"/>
    </row>
    <row r="38" spans="1:21" ht="12.75" customHeight="1" x14ac:dyDescent="0.2">
      <c r="A38" s="270" t="s">
        <v>219</v>
      </c>
      <c r="B38" s="24"/>
      <c r="C38" s="24"/>
      <c r="D38" s="24"/>
      <c r="E38" s="68"/>
      <c r="F38" s="68"/>
      <c r="G38" s="68"/>
      <c r="H38" s="68"/>
      <c r="I38" s="68"/>
      <c r="J38" s="68"/>
      <c r="M38" s="20"/>
      <c r="N38" s="20"/>
    </row>
    <row r="39" spans="1:21" ht="12.75" customHeight="1" x14ac:dyDescent="0.2">
      <c r="A39" s="63"/>
      <c r="B39" s="64"/>
      <c r="C39" s="64"/>
      <c r="D39" s="64"/>
      <c r="E39" s="63"/>
      <c r="F39" s="63"/>
      <c r="G39" s="63"/>
      <c r="H39" s="63"/>
      <c r="I39" s="63"/>
      <c r="J39" s="63"/>
      <c r="M39" s="20"/>
      <c r="N39" s="20"/>
    </row>
    <row r="40" spans="1:21" ht="12.75" customHeight="1" x14ac:dyDescent="0.2">
      <c r="A40" s="55"/>
      <c r="B40" s="279" t="s">
        <v>15</v>
      </c>
      <c r="C40" s="279"/>
      <c r="D40" s="36"/>
      <c r="E40" s="279" t="s">
        <v>16</v>
      </c>
      <c r="F40" s="279"/>
      <c r="G40" s="87"/>
      <c r="H40" s="279" t="s">
        <v>17</v>
      </c>
      <c r="I40" s="279"/>
      <c r="J40" s="279"/>
      <c r="M40" s="20"/>
      <c r="N40" s="20"/>
    </row>
    <row r="41" spans="1:21" ht="12.75" customHeight="1" x14ac:dyDescent="0.2">
      <c r="A41" s="109"/>
      <c r="B41" s="197" t="s">
        <v>126</v>
      </c>
      <c r="C41" s="197" t="s">
        <v>128</v>
      </c>
      <c r="D41" s="197"/>
      <c r="E41" s="197" t="s">
        <v>126</v>
      </c>
      <c r="F41" s="197" t="s">
        <v>128</v>
      </c>
      <c r="G41" s="197"/>
      <c r="H41" s="197" t="s">
        <v>126</v>
      </c>
      <c r="I41" s="197" t="s">
        <v>128</v>
      </c>
      <c r="J41" s="107"/>
      <c r="M41" s="20"/>
      <c r="N41" s="20"/>
      <c r="U41" s="165"/>
    </row>
    <row r="42" spans="1:21" ht="12.75" customHeight="1" x14ac:dyDescent="0.2">
      <c r="A42" s="63" t="s">
        <v>25</v>
      </c>
      <c r="B42" s="65" t="s">
        <v>97</v>
      </c>
      <c r="C42" s="65" t="s">
        <v>97</v>
      </c>
      <c r="D42" s="65"/>
      <c r="E42" s="65" t="s">
        <v>97</v>
      </c>
      <c r="F42" s="65" t="s">
        <v>97</v>
      </c>
      <c r="G42" s="65"/>
      <c r="H42" s="65" t="s">
        <v>97</v>
      </c>
      <c r="I42" s="65" t="s">
        <v>97</v>
      </c>
      <c r="J42" s="170" t="s">
        <v>1</v>
      </c>
      <c r="L42" s="259"/>
      <c r="M42" s="259"/>
      <c r="N42" s="259"/>
      <c r="O42" s="259"/>
      <c r="P42" s="259"/>
      <c r="Q42" s="259"/>
      <c r="R42" s="259"/>
      <c r="S42" s="259"/>
      <c r="U42" s="165"/>
    </row>
    <row r="43" spans="1:21" ht="12.75" customHeight="1" x14ac:dyDescent="0.2">
      <c r="A43" s="198" t="s">
        <v>10</v>
      </c>
      <c r="B43" s="52">
        <v>2785018910.9000001</v>
      </c>
      <c r="C43" s="52">
        <v>580738167.20000005</v>
      </c>
      <c r="D43" s="200"/>
      <c r="E43" s="52">
        <v>2840718</v>
      </c>
      <c r="F43" s="52">
        <v>643610</v>
      </c>
      <c r="G43" s="199"/>
      <c r="H43" s="199">
        <f>B43/E43</f>
        <v>980.39260176476512</v>
      </c>
      <c r="I43" s="199">
        <f>C43/F43</f>
        <v>902.31377262627996</v>
      </c>
      <c r="J43" s="199">
        <f>(B43+C43)/(E43+F43)</f>
        <v>965.97021810231422</v>
      </c>
      <c r="L43" s="259"/>
      <c r="M43" s="259"/>
      <c r="N43" s="259"/>
      <c r="O43" s="259"/>
      <c r="P43" s="259"/>
      <c r="Q43" s="259"/>
      <c r="R43" s="259"/>
      <c r="S43" s="259"/>
      <c r="U43" s="165"/>
    </row>
    <row r="44" spans="1:21" ht="12.75" customHeight="1" x14ac:dyDescent="0.2">
      <c r="A44" s="201" t="s">
        <v>11</v>
      </c>
      <c r="B44" s="52">
        <v>1577626761.3</v>
      </c>
      <c r="C44" s="52">
        <v>1063138184.5</v>
      </c>
      <c r="D44" s="73"/>
      <c r="E44" s="52">
        <v>939196</v>
      </c>
      <c r="F44" s="52">
        <v>579101</v>
      </c>
      <c r="G44" s="73"/>
      <c r="H44" s="73">
        <f t="shared" ref="H44:H51" si="3">B44/E44</f>
        <v>1679.7630753325184</v>
      </c>
      <c r="I44" s="73">
        <f t="shared" ref="I44:I51" si="4">C44/F44</f>
        <v>1835.8424255872465</v>
      </c>
      <c r="J44" s="73">
        <f t="shared" ref="J44:J51" si="5">(B44+C44)/(E44+F44)</f>
        <v>1739.2940549839723</v>
      </c>
      <c r="L44" s="259"/>
      <c r="M44" s="259"/>
      <c r="N44" s="259"/>
      <c r="O44" s="259"/>
      <c r="P44" s="259"/>
      <c r="Q44" s="259"/>
      <c r="R44" s="259"/>
      <c r="S44" s="259"/>
      <c r="U44" s="165"/>
    </row>
    <row r="45" spans="1:21" ht="12.75" customHeight="1" x14ac:dyDescent="0.2">
      <c r="A45" s="201" t="s">
        <v>7</v>
      </c>
      <c r="B45" s="52">
        <v>1194183.8</v>
      </c>
      <c r="C45" s="52">
        <v>3657522.9</v>
      </c>
      <c r="D45" s="73"/>
      <c r="E45" s="52">
        <v>1402</v>
      </c>
      <c r="F45" s="52">
        <v>3737</v>
      </c>
      <c r="G45" s="73"/>
      <c r="H45" s="73">
        <f t="shared" si="3"/>
        <v>851.77161198288161</v>
      </c>
      <c r="I45" s="73">
        <f t="shared" si="4"/>
        <v>978.732378913567</v>
      </c>
      <c r="J45" s="73">
        <f t="shared" si="5"/>
        <v>944.09548550301622</v>
      </c>
      <c r="L45" s="259"/>
      <c r="M45" s="259"/>
      <c r="N45" s="259"/>
      <c r="O45" s="259"/>
      <c r="P45" s="259"/>
      <c r="Q45" s="259"/>
      <c r="R45" s="259"/>
      <c r="S45" s="259"/>
      <c r="U45" s="165"/>
    </row>
    <row r="46" spans="1:21" x14ac:dyDescent="0.2">
      <c r="A46" s="201" t="s">
        <v>174</v>
      </c>
      <c r="B46" s="52">
        <v>37394857.299999997</v>
      </c>
      <c r="C46" s="52">
        <v>33817428.799999997</v>
      </c>
      <c r="D46" s="73"/>
      <c r="E46" s="52">
        <v>27452</v>
      </c>
      <c r="F46" s="52">
        <v>17062</v>
      </c>
      <c r="G46" s="73"/>
      <c r="H46" s="73">
        <f t="shared" si="3"/>
        <v>1362.1906345621446</v>
      </c>
      <c r="I46" s="73">
        <f t="shared" si="4"/>
        <v>1982.0319306060248</v>
      </c>
      <c r="J46" s="73">
        <f t="shared" si="5"/>
        <v>1599.7727928292222</v>
      </c>
      <c r="L46" s="259"/>
      <c r="M46" s="259"/>
      <c r="N46" s="259"/>
      <c r="O46" s="259"/>
      <c r="P46" s="259"/>
      <c r="Q46" s="259"/>
      <c r="R46" s="259"/>
      <c r="S46" s="259"/>
      <c r="U46" s="165"/>
    </row>
    <row r="47" spans="1:21" x14ac:dyDescent="0.2">
      <c r="A47" s="201" t="s">
        <v>175</v>
      </c>
      <c r="B47" s="52">
        <v>1421211.7</v>
      </c>
      <c r="C47" s="52">
        <v>10067305.9</v>
      </c>
      <c r="D47" s="73"/>
      <c r="E47" s="52">
        <v>1084</v>
      </c>
      <c r="F47" s="52">
        <v>9678</v>
      </c>
      <c r="G47" s="73"/>
      <c r="H47" s="73">
        <f t="shared" si="3"/>
        <v>1311.0809040590404</v>
      </c>
      <c r="I47" s="73">
        <f t="shared" si="4"/>
        <v>1040.2258627815665</v>
      </c>
      <c r="J47" s="73">
        <f t="shared" si="5"/>
        <v>1067.5076751533172</v>
      </c>
      <c r="L47" s="259"/>
      <c r="M47" s="259"/>
      <c r="N47" s="259"/>
      <c r="O47" s="259"/>
      <c r="P47" s="259"/>
      <c r="Q47" s="259"/>
      <c r="R47" s="259"/>
      <c r="S47" s="259"/>
      <c r="U47" s="165"/>
    </row>
    <row r="48" spans="1:21" ht="22.5" x14ac:dyDescent="0.2">
      <c r="A48" s="202" t="s">
        <v>176</v>
      </c>
      <c r="B48" s="52">
        <v>274098868.60000002</v>
      </c>
      <c r="C48" s="52">
        <v>60608742.200000003</v>
      </c>
      <c r="D48" s="73"/>
      <c r="E48" s="52">
        <v>195797</v>
      </c>
      <c r="F48" s="52">
        <v>40672</v>
      </c>
      <c r="G48" s="73"/>
      <c r="H48" s="73">
        <f t="shared" si="3"/>
        <v>1399.9135257434998</v>
      </c>
      <c r="I48" s="73">
        <f t="shared" si="4"/>
        <v>1490.1834726593233</v>
      </c>
      <c r="J48" s="73">
        <f t="shared" si="5"/>
        <v>1415.4397016099363</v>
      </c>
      <c r="L48" s="259"/>
      <c r="M48" s="259"/>
      <c r="N48" s="259"/>
      <c r="O48" s="259"/>
      <c r="P48" s="259"/>
      <c r="Q48" s="259"/>
      <c r="R48" s="259"/>
      <c r="S48" s="259"/>
      <c r="U48" s="165"/>
    </row>
    <row r="49" spans="1:21" ht="22.5" x14ac:dyDescent="0.2">
      <c r="A49" s="202" t="s">
        <v>173</v>
      </c>
      <c r="B49" s="52">
        <v>32719760.699999999</v>
      </c>
      <c r="C49" s="52">
        <v>69318337.5</v>
      </c>
      <c r="D49" s="73"/>
      <c r="E49" s="52">
        <v>19507</v>
      </c>
      <c r="F49" s="52">
        <v>27189</v>
      </c>
      <c r="G49" s="73"/>
      <c r="H49" s="73">
        <f t="shared" si="3"/>
        <v>1677.3343261393345</v>
      </c>
      <c r="I49" s="73">
        <f t="shared" si="4"/>
        <v>2549.4993379675602</v>
      </c>
      <c r="J49" s="73">
        <f t="shared" si="5"/>
        <v>2185.1571483638854</v>
      </c>
      <c r="L49" s="259"/>
      <c r="M49" s="259"/>
      <c r="N49" s="259"/>
      <c r="O49" s="259"/>
      <c r="P49" s="259"/>
      <c r="Q49" s="259"/>
      <c r="R49" s="259"/>
      <c r="S49" s="259"/>
      <c r="T49" s="70"/>
      <c r="U49" s="165"/>
    </row>
    <row r="50" spans="1:21" s="265" customFormat="1" ht="12.75" customHeight="1" x14ac:dyDescent="0.2">
      <c r="A50" s="201" t="s">
        <v>70</v>
      </c>
      <c r="B50" s="52">
        <v>235245.3</v>
      </c>
      <c r="C50" s="52">
        <v>90389.8</v>
      </c>
      <c r="D50" s="52"/>
      <c r="E50" s="52">
        <v>254</v>
      </c>
      <c r="F50" s="52">
        <v>84</v>
      </c>
      <c r="G50" s="52"/>
      <c r="H50" s="52">
        <f t="shared" si="3"/>
        <v>926.16259842519685</v>
      </c>
      <c r="I50" s="52">
        <f t="shared" si="4"/>
        <v>1076.0690476190478</v>
      </c>
      <c r="J50" s="52">
        <f t="shared" si="5"/>
        <v>963.41745562130166</v>
      </c>
      <c r="K50" s="263"/>
      <c r="L50" s="264"/>
      <c r="M50" s="264"/>
      <c r="N50" s="264"/>
      <c r="O50" s="264"/>
      <c r="P50" s="264"/>
      <c r="Q50" s="264"/>
      <c r="R50" s="264"/>
      <c r="S50" s="264"/>
    </row>
    <row r="51" spans="1:21" ht="12.75" customHeight="1" x14ac:dyDescent="0.2">
      <c r="A51" s="112" t="s">
        <v>1</v>
      </c>
      <c r="B51" s="61">
        <f>SUM(B43:B50)</f>
        <v>4709709799.6000004</v>
      </c>
      <c r="C51" s="61">
        <f>SUM(C43:C50)</f>
        <v>1821436078.8000002</v>
      </c>
      <c r="D51" s="61"/>
      <c r="E51" s="61">
        <f>SUM(E43:E50)</f>
        <v>4025410</v>
      </c>
      <c r="F51" s="61">
        <f>SUM(F43:F50)</f>
        <v>1321133</v>
      </c>
      <c r="G51" s="61"/>
      <c r="H51" s="61">
        <f t="shared" si="3"/>
        <v>1169.9950563048237</v>
      </c>
      <c r="I51" s="61">
        <f t="shared" si="4"/>
        <v>1378.6924395954081</v>
      </c>
      <c r="J51" s="61">
        <f t="shared" si="5"/>
        <v>1221.5642665550433</v>
      </c>
      <c r="L51" s="259"/>
      <c r="M51" s="259"/>
      <c r="N51" s="259"/>
      <c r="O51" s="259"/>
      <c r="P51" s="259"/>
      <c r="Q51" s="259"/>
      <c r="R51" s="259"/>
      <c r="S51" s="259"/>
    </row>
    <row r="52" spans="1:21" ht="12.75" customHeight="1" x14ac:dyDescent="0.2">
      <c r="A52" s="21" t="s">
        <v>224</v>
      </c>
      <c r="B52" s="186"/>
      <c r="C52" s="186"/>
      <c r="D52" s="186"/>
      <c r="E52" s="55"/>
      <c r="F52" s="173"/>
      <c r="G52" s="41"/>
      <c r="H52" s="173"/>
      <c r="I52" s="173"/>
      <c r="J52" s="41"/>
      <c r="L52" s="259"/>
      <c r="M52" s="259"/>
      <c r="N52" s="259"/>
      <c r="O52" s="259"/>
      <c r="P52" s="259"/>
      <c r="Q52" s="259"/>
      <c r="R52" s="259"/>
      <c r="S52" s="259"/>
    </row>
    <row r="53" spans="1:21" ht="12.75" customHeight="1" x14ac:dyDescent="0.2">
      <c r="B53" s="186"/>
      <c r="C53" s="186"/>
      <c r="D53" s="186"/>
      <c r="E53" s="55"/>
      <c r="F53" s="173"/>
      <c r="G53" s="41"/>
      <c r="H53" s="173"/>
      <c r="I53" s="173"/>
      <c r="J53" s="41"/>
      <c r="L53" s="259"/>
      <c r="M53" s="259"/>
      <c r="N53" s="259"/>
      <c r="O53" s="259"/>
      <c r="P53" s="259"/>
      <c r="Q53" s="259"/>
      <c r="R53" s="259"/>
      <c r="S53" s="259"/>
    </row>
    <row r="54" spans="1:21" ht="12.75" customHeight="1" x14ac:dyDescent="0.2">
      <c r="A54" s="109" t="s">
        <v>125</v>
      </c>
      <c r="B54" s="55"/>
      <c r="C54" s="66"/>
      <c r="D54" s="66"/>
      <c r="E54" s="55"/>
      <c r="F54" s="41"/>
      <c r="G54" s="41"/>
      <c r="H54" s="72"/>
      <c r="I54" s="173"/>
      <c r="J54" s="41"/>
      <c r="M54" s="70"/>
      <c r="N54" s="70"/>
      <c r="O54" s="70"/>
    </row>
    <row r="55" spans="1:21" ht="12.75" customHeight="1" x14ac:dyDescent="0.2">
      <c r="A55" s="36" t="s">
        <v>135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M55" s="70"/>
      <c r="N55" s="70"/>
      <c r="O55" s="70"/>
    </row>
    <row r="56" spans="1:21" ht="12.75" customHeight="1" x14ac:dyDescent="0.2">
      <c r="A56" s="36" t="s">
        <v>183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</row>
    <row r="57" spans="1:21" ht="12.75" customHeight="1" x14ac:dyDescent="0.2">
      <c r="A57" s="36" t="s">
        <v>184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</row>
    <row r="58" spans="1:21" ht="12.75" customHeight="1" x14ac:dyDescent="0.2">
      <c r="A58" s="36" t="s">
        <v>178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</row>
    <row r="59" spans="1:21" ht="12.75" customHeight="1" x14ac:dyDescent="0.2">
      <c r="A59" s="153" t="s">
        <v>177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</row>
    <row r="60" spans="1:21" ht="12.75" customHeight="1" x14ac:dyDescent="0.2">
      <c r="A60" s="36" t="s">
        <v>179</v>
      </c>
      <c r="B60" s="40"/>
      <c r="C60" s="40"/>
      <c r="D60" s="40"/>
      <c r="E60" s="40"/>
      <c r="F60" s="40"/>
      <c r="G60" s="40"/>
      <c r="H60" s="40"/>
      <c r="I60" s="40"/>
      <c r="J60" s="40"/>
      <c r="K60" s="40"/>
    </row>
    <row r="61" spans="1:21" ht="12.75" customHeight="1" x14ac:dyDescent="0.2">
      <c r="A61" s="36" t="s">
        <v>180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</row>
    <row r="62" spans="1:21" ht="12.75" customHeight="1" x14ac:dyDescent="0.2">
      <c r="B62" s="40"/>
      <c r="C62" s="40"/>
      <c r="D62" s="40"/>
      <c r="E62" s="40"/>
      <c r="F62" s="40"/>
      <c r="G62" s="40"/>
      <c r="H62" s="40"/>
      <c r="I62" s="40"/>
      <c r="J62" s="40"/>
      <c r="K62" s="40"/>
    </row>
    <row r="63" spans="1:21" ht="12.75" customHeight="1" x14ac:dyDescent="0.2">
      <c r="B63" s="55"/>
      <c r="C63" s="55"/>
      <c r="D63" s="55"/>
      <c r="E63" s="55"/>
    </row>
    <row r="65" spans="2:10" ht="12.75" customHeight="1" x14ac:dyDescent="0.2">
      <c r="B65" s="79"/>
      <c r="C65" s="79"/>
      <c r="D65" s="79"/>
      <c r="E65" s="79"/>
      <c r="F65" s="79"/>
      <c r="G65" s="79"/>
      <c r="H65" s="79"/>
      <c r="I65" s="79"/>
      <c r="J65" s="41"/>
    </row>
    <row r="66" spans="2:10" ht="12.75" customHeight="1" x14ac:dyDescent="0.2">
      <c r="B66" s="79"/>
      <c r="C66" s="79"/>
      <c r="D66" s="79"/>
      <c r="E66" s="79"/>
      <c r="F66" s="79"/>
      <c r="G66" s="79"/>
      <c r="H66" s="79"/>
      <c r="I66" s="79"/>
      <c r="J66" s="41"/>
    </row>
    <row r="67" spans="2:10" ht="12.75" customHeight="1" x14ac:dyDescent="0.2">
      <c r="B67" s="79"/>
      <c r="C67" s="79"/>
      <c r="D67" s="79"/>
      <c r="E67" s="79"/>
      <c r="F67" s="79"/>
      <c r="G67" s="79"/>
      <c r="H67" s="79"/>
      <c r="I67" s="79"/>
      <c r="J67" s="41"/>
    </row>
    <row r="68" spans="2:10" ht="12.75" customHeight="1" x14ac:dyDescent="0.2">
      <c r="B68" s="79"/>
      <c r="C68" s="79"/>
      <c r="D68" s="79"/>
      <c r="E68" s="79"/>
      <c r="F68" s="79"/>
      <c r="G68" s="79"/>
      <c r="H68" s="79"/>
      <c r="I68" s="79"/>
      <c r="J68" s="41"/>
    </row>
    <row r="69" spans="2:10" ht="12.75" customHeight="1" x14ac:dyDescent="0.2">
      <c r="B69" s="79"/>
      <c r="C69" s="79"/>
      <c r="D69" s="79"/>
      <c r="E69" s="79"/>
      <c r="F69" s="79"/>
      <c r="G69" s="79"/>
      <c r="H69" s="79"/>
      <c r="I69" s="79"/>
      <c r="J69" s="41"/>
    </row>
    <row r="70" spans="2:10" ht="12.75" customHeight="1" x14ac:dyDescent="0.2">
      <c r="B70" s="79"/>
      <c r="C70" s="79"/>
      <c r="D70" s="79"/>
      <c r="E70" s="79"/>
      <c r="F70" s="79"/>
      <c r="G70" s="79"/>
      <c r="H70" s="79"/>
      <c r="I70" s="79"/>
      <c r="J70" s="41"/>
    </row>
    <row r="71" spans="2:10" ht="12.75" customHeight="1" x14ac:dyDescent="0.2">
      <c r="B71" s="79"/>
      <c r="C71" s="79"/>
      <c r="D71" s="79"/>
      <c r="E71" s="79"/>
      <c r="F71" s="79"/>
      <c r="G71" s="79"/>
      <c r="H71" s="79"/>
      <c r="I71" s="79"/>
      <c r="J71" s="41"/>
    </row>
    <row r="72" spans="2:10" ht="12.75" customHeight="1" x14ac:dyDescent="0.2">
      <c r="B72" s="33"/>
      <c r="C72" s="33"/>
      <c r="D72" s="33"/>
      <c r="E72" s="33"/>
      <c r="F72" s="33"/>
      <c r="G72" s="33"/>
      <c r="H72" s="33"/>
      <c r="I72" s="33"/>
      <c r="J72" s="33"/>
    </row>
  </sheetData>
  <mergeCells count="6">
    <mergeCell ref="B40:C40"/>
    <mergeCell ref="E40:F40"/>
    <mergeCell ref="H40:J40"/>
    <mergeCell ref="B6:C6"/>
    <mergeCell ref="E6:F6"/>
    <mergeCell ref="H6:J6"/>
  </mergeCells>
  <phoneticPr fontId="3" type="noConversion"/>
  <pageMargins left="0.70866141732283472" right="0.15748031496062992" top="0.98425196850393704" bottom="0.55118110236220474" header="0.51181102362204722" footer="0.51181102362204722"/>
  <pageSetup paperSize="9" scale="90" orientation="portrait" r:id="rId1"/>
  <headerFooter alignWithMargins="0">
    <oddHeader>&amp;R&amp;"Arial,Fet"PERSONBILAR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56322" r:id="rId4">
          <objectPr defaultSize="0" autoLine="0" autoPict="0" r:id="rId5">
            <anchor moveWithCells="1">
              <from>
                <xdr:col>0</xdr:col>
                <xdr:colOff>47625</xdr:colOff>
                <xdr:row>31</xdr:row>
                <xdr:rowOff>66675</xdr:rowOff>
              </from>
              <to>
                <xdr:col>1</xdr:col>
                <xdr:colOff>381000</xdr:colOff>
                <xdr:row>32</xdr:row>
                <xdr:rowOff>142875</xdr:rowOff>
              </to>
            </anchor>
          </objectPr>
        </oleObject>
      </mc:Choice>
      <mc:Fallback>
        <oleObject progId="Paint.Picture" shapeId="56322" r:id="rId4"/>
      </mc:Fallback>
    </mc:AlternateContent>
    <mc:AlternateContent xmlns:mc="http://schemas.openxmlformats.org/markup-compatibility/2006">
      <mc:Choice Requires="x14">
        <oleObject progId="Paint.Picture" shapeId="56333" r:id="rId6">
          <objectPr defaultSize="0" autoLine="0" autoPict="0" r:id="rId5">
            <anchor moveWithCells="1">
              <from>
                <xdr:col>0</xdr:col>
                <xdr:colOff>0</xdr:colOff>
                <xdr:row>62</xdr:row>
                <xdr:rowOff>0</xdr:rowOff>
              </from>
              <to>
                <xdr:col>1</xdr:col>
                <xdr:colOff>333375</xdr:colOff>
                <xdr:row>63</xdr:row>
                <xdr:rowOff>76200</xdr:rowOff>
              </to>
            </anchor>
          </objectPr>
        </oleObject>
      </mc:Choice>
      <mc:Fallback>
        <oleObject progId="Paint.Picture" shapeId="56333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2">
    <pageSetUpPr fitToPage="1"/>
  </sheetPr>
  <dimension ref="A2:P41"/>
  <sheetViews>
    <sheetView showGridLines="0" tabSelected="1" zoomScaleNormal="100" workbookViewId="0">
      <selection sqref="A1:L1"/>
    </sheetView>
  </sheetViews>
  <sheetFormatPr defaultRowHeight="12.75" customHeight="1" x14ac:dyDescent="0.2"/>
  <cols>
    <col min="1" max="1" width="14.28515625" style="20" customWidth="1"/>
    <col min="2" max="2" width="10.140625" style="20" customWidth="1"/>
    <col min="3" max="3" width="9.7109375" style="20" customWidth="1"/>
    <col min="4" max="4" width="3" style="20" customWidth="1"/>
    <col min="5" max="5" width="10.140625" style="20" customWidth="1"/>
    <col min="6" max="6" width="11.42578125" style="20" customWidth="1"/>
    <col min="7" max="7" width="2.42578125" style="20" customWidth="1"/>
    <col min="8" max="8" width="10.140625" style="20" customWidth="1"/>
    <col min="9" max="9" width="11" style="20" customWidth="1"/>
    <col min="10" max="10" width="9.140625" style="70"/>
    <col min="11" max="11" width="6" style="20" bestFit="1" customWidth="1"/>
    <col min="12" max="16384" width="9.140625" style="20"/>
  </cols>
  <sheetData>
    <row r="2" spans="1:11" s="21" customFormat="1" ht="12.75" customHeight="1" x14ac:dyDescent="0.2">
      <c r="C2" s="66"/>
      <c r="D2" s="66"/>
    </row>
    <row r="3" spans="1:11" ht="12.75" customHeight="1" x14ac:dyDescent="0.2">
      <c r="A3" s="116" t="s">
        <v>192</v>
      </c>
      <c r="B3" s="24"/>
      <c r="C3" s="24"/>
      <c r="D3" s="24"/>
      <c r="E3" s="24"/>
    </row>
    <row r="4" spans="1:11" ht="12.75" customHeight="1" x14ac:dyDescent="0.2">
      <c r="A4" s="95" t="s">
        <v>250</v>
      </c>
      <c r="B4" s="24"/>
      <c r="C4" s="24"/>
      <c r="D4" s="24"/>
      <c r="E4" s="24"/>
    </row>
    <row r="5" spans="1:11" ht="12.75" customHeight="1" x14ac:dyDescent="0.2">
      <c r="A5" s="270" t="s">
        <v>256</v>
      </c>
      <c r="B5" s="24"/>
      <c r="C5" s="24"/>
      <c r="D5" s="24"/>
      <c r="E5" s="24"/>
    </row>
    <row r="6" spans="1:11" ht="12.75" customHeight="1" x14ac:dyDescent="0.2">
      <c r="A6" s="16"/>
      <c r="B6" s="64"/>
      <c r="C6" s="64"/>
      <c r="D6" s="64"/>
      <c r="E6" s="64"/>
      <c r="F6" s="16"/>
      <c r="G6" s="16"/>
      <c r="H6" s="16"/>
      <c r="I6" s="16"/>
      <c r="K6" s="21"/>
    </row>
    <row r="7" spans="1:11" ht="12.75" customHeight="1" x14ac:dyDescent="0.2">
      <c r="B7" s="278" t="s">
        <v>6</v>
      </c>
      <c r="C7" s="278"/>
      <c r="D7" s="96"/>
      <c r="E7" s="278" t="s">
        <v>5</v>
      </c>
      <c r="F7" s="278"/>
      <c r="G7" s="278"/>
      <c r="H7" s="278"/>
      <c r="I7" s="124" t="s">
        <v>1</v>
      </c>
      <c r="K7" s="10"/>
    </row>
    <row r="8" spans="1:11" ht="12.75" customHeight="1" x14ac:dyDescent="0.2">
      <c r="A8" s="16" t="s">
        <v>0</v>
      </c>
      <c r="B8" s="92"/>
      <c r="C8" s="92"/>
      <c r="D8" s="92"/>
      <c r="E8" s="37" t="s">
        <v>3</v>
      </c>
      <c r="F8" s="65" t="s">
        <v>4</v>
      </c>
      <c r="G8" s="92"/>
      <c r="H8" s="25" t="s">
        <v>1</v>
      </c>
      <c r="I8" s="92"/>
      <c r="K8" s="10"/>
    </row>
    <row r="9" spans="1:11" ht="12.75" customHeight="1" x14ac:dyDescent="0.2">
      <c r="A9" s="11">
        <v>2005</v>
      </c>
      <c r="B9" s="203"/>
      <c r="C9" s="204">
        <v>1429.7998416441337</v>
      </c>
      <c r="D9" s="204"/>
      <c r="E9" s="73">
        <v>1198.1686482352118</v>
      </c>
      <c r="F9" s="73">
        <v>1281.7562159772283</v>
      </c>
      <c r="G9" s="73"/>
      <c r="H9" s="73">
        <v>1253.9392044699507</v>
      </c>
      <c r="I9" s="73">
        <v>1297.8719508514523</v>
      </c>
      <c r="K9" s="205"/>
    </row>
    <row r="10" spans="1:11" ht="12.75" customHeight="1" x14ac:dyDescent="0.2">
      <c r="A10" s="11">
        <v>2006</v>
      </c>
      <c r="B10" s="203"/>
      <c r="C10" s="204">
        <v>1417.3610389135179</v>
      </c>
      <c r="D10" s="204"/>
      <c r="E10" s="73">
        <v>1191.6694598991771</v>
      </c>
      <c r="F10" s="73">
        <v>1272.8672044087923</v>
      </c>
      <c r="G10" s="73"/>
      <c r="H10" s="73">
        <v>1245.7249492915325</v>
      </c>
      <c r="I10" s="73">
        <v>1289.5761289491591</v>
      </c>
      <c r="K10" s="205"/>
    </row>
    <row r="11" spans="1:11" ht="12.75" customHeight="1" x14ac:dyDescent="0.2">
      <c r="A11" s="11">
        <v>2007</v>
      </c>
      <c r="B11" s="203"/>
      <c r="C11" s="204">
        <v>1442.8470121850994</v>
      </c>
      <c r="D11" s="204"/>
      <c r="E11" s="73">
        <v>1197.734250861932</v>
      </c>
      <c r="F11" s="73">
        <v>1275.2916426948152</v>
      </c>
      <c r="G11" s="73"/>
      <c r="H11" s="73">
        <v>1249.3471096954524</v>
      </c>
      <c r="I11" s="73">
        <v>1298.4478927831256</v>
      </c>
      <c r="K11" s="205"/>
    </row>
    <row r="12" spans="1:11" ht="12.75" customHeight="1" x14ac:dyDescent="0.2">
      <c r="A12" s="11">
        <v>2008</v>
      </c>
      <c r="B12" s="203"/>
      <c r="C12" s="204">
        <v>1547</v>
      </c>
      <c r="D12" s="204"/>
      <c r="E12" s="73">
        <v>1196</v>
      </c>
      <c r="F12" s="73">
        <v>1270</v>
      </c>
      <c r="G12" s="73"/>
      <c r="H12" s="73">
        <v>1245</v>
      </c>
      <c r="I12" s="73">
        <v>1317.3955639487722</v>
      </c>
      <c r="K12" s="205"/>
    </row>
    <row r="13" spans="1:11" ht="12.75" customHeight="1" x14ac:dyDescent="0.2">
      <c r="A13" s="11">
        <v>2009</v>
      </c>
      <c r="B13" s="51"/>
      <c r="C13" s="206">
        <v>1532.6998868089429</v>
      </c>
      <c r="D13" s="206"/>
      <c r="E13" s="71">
        <v>1180.8505668932419</v>
      </c>
      <c r="F13" s="71">
        <v>1251.9501028735763</v>
      </c>
      <c r="G13" s="71"/>
      <c r="H13" s="71">
        <v>1228.034374058094</v>
      </c>
      <c r="I13" s="71">
        <v>1299.2349019629776</v>
      </c>
      <c r="K13" s="205"/>
    </row>
    <row r="14" spans="1:11" ht="12.75" customHeight="1" x14ac:dyDescent="0.2">
      <c r="A14" s="93">
        <v>2010</v>
      </c>
      <c r="B14" s="88"/>
      <c r="C14" s="207">
        <v>1446.9834379023991</v>
      </c>
      <c r="D14" s="208"/>
      <c r="E14" s="209">
        <v>1169.2690757142766</v>
      </c>
      <c r="F14" s="209">
        <v>1239.0898287563466</v>
      </c>
      <c r="G14" s="209"/>
      <c r="H14" s="209">
        <v>1215.4990179977353</v>
      </c>
      <c r="I14" s="209">
        <v>1270.9112460220974</v>
      </c>
      <c r="K14" s="205"/>
    </row>
    <row r="15" spans="1:11" ht="12.75" customHeight="1" x14ac:dyDescent="0.2">
      <c r="A15" s="93">
        <v>2011</v>
      </c>
      <c r="B15" s="88"/>
      <c r="C15" s="208">
        <v>1432</v>
      </c>
      <c r="D15" s="208"/>
      <c r="E15" s="209">
        <v>1157</v>
      </c>
      <c r="F15" s="209">
        <v>1225</v>
      </c>
      <c r="G15" s="209"/>
      <c r="H15" s="209">
        <v>1202</v>
      </c>
      <c r="I15" s="209">
        <v>1260</v>
      </c>
      <c r="K15" s="205"/>
    </row>
    <row r="16" spans="1:11" ht="12.75" customHeight="1" x14ac:dyDescent="0.2">
      <c r="A16" s="11">
        <v>2012</v>
      </c>
      <c r="B16" s="203"/>
      <c r="C16" s="204">
        <v>1392</v>
      </c>
      <c r="D16" s="204"/>
      <c r="E16" s="73">
        <v>1142</v>
      </c>
      <c r="F16" s="73">
        <v>1203</v>
      </c>
      <c r="G16" s="73"/>
      <c r="H16" s="73">
        <v>1182</v>
      </c>
      <c r="I16" s="73">
        <v>1235</v>
      </c>
      <c r="K16" s="66"/>
    </row>
    <row r="17" spans="1:16" ht="12.75" customHeight="1" x14ac:dyDescent="0.2">
      <c r="A17" s="103">
        <v>2013</v>
      </c>
      <c r="B17" s="51"/>
      <c r="C17" s="206">
        <v>1398</v>
      </c>
      <c r="D17" s="206"/>
      <c r="E17" s="71">
        <v>1125</v>
      </c>
      <c r="F17" s="71">
        <v>1186</v>
      </c>
      <c r="G17" s="71"/>
      <c r="H17" s="71">
        <v>1166</v>
      </c>
      <c r="I17" s="71">
        <v>1223</v>
      </c>
      <c r="K17" s="66"/>
    </row>
    <row r="18" spans="1:16" ht="12.75" customHeight="1" x14ac:dyDescent="0.2">
      <c r="A18" s="154">
        <v>2014</v>
      </c>
      <c r="B18" s="88"/>
      <c r="C18" s="208">
        <v>1385</v>
      </c>
      <c r="D18" s="208"/>
      <c r="E18" s="209">
        <v>1129</v>
      </c>
      <c r="F18" s="209">
        <v>1189</v>
      </c>
      <c r="G18" s="209"/>
      <c r="H18" s="209">
        <v>1168</v>
      </c>
      <c r="I18" s="209">
        <v>1222</v>
      </c>
      <c r="K18" s="66"/>
    </row>
    <row r="19" spans="1:16" ht="12.75" customHeight="1" x14ac:dyDescent="0.2">
      <c r="A19" s="94">
        <v>2015</v>
      </c>
      <c r="B19" s="210"/>
      <c r="C19" s="211">
        <v>1378.6924395954079</v>
      </c>
      <c r="D19" s="211"/>
      <c r="E19" s="212">
        <v>1131.5373329868189</v>
      </c>
      <c r="F19" s="212">
        <v>1189.748451563778</v>
      </c>
      <c r="G19" s="212"/>
      <c r="H19" s="212">
        <v>1169.9950563048237</v>
      </c>
      <c r="I19" s="212">
        <v>1221.5642665550433</v>
      </c>
      <c r="K19" s="269"/>
    </row>
    <row r="20" spans="1:16" ht="12.75" customHeight="1" x14ac:dyDescent="0.2">
      <c r="A20" s="68"/>
      <c r="B20" s="72"/>
      <c r="C20" s="72"/>
      <c r="D20" s="72"/>
      <c r="E20" s="186"/>
      <c r="F20" s="66"/>
      <c r="G20" s="66"/>
      <c r="H20" s="186"/>
      <c r="I20" s="72"/>
      <c r="K20" s="72"/>
    </row>
    <row r="21" spans="1:16" ht="12.75" customHeight="1" x14ac:dyDescent="0.2">
      <c r="B21" s="12"/>
      <c r="C21" s="12"/>
      <c r="D21" s="12"/>
      <c r="E21" s="186"/>
      <c r="F21" s="12"/>
      <c r="G21" s="12"/>
      <c r="H21" s="186"/>
      <c r="I21" s="12"/>
      <c r="K21" s="12"/>
    </row>
    <row r="22" spans="1:16" s="21" customFormat="1" ht="12.75" customHeight="1" x14ac:dyDescent="0.2">
      <c r="A22" s="70"/>
      <c r="B22" s="70"/>
      <c r="C22" s="70"/>
      <c r="D22" s="70"/>
      <c r="E22" s="70"/>
      <c r="F22" s="70"/>
      <c r="G22" s="70"/>
      <c r="H22" s="12"/>
    </row>
    <row r="23" spans="1:16" ht="12.75" customHeight="1" x14ac:dyDescent="0.2">
      <c r="A23" s="70"/>
      <c r="B23" s="70"/>
      <c r="C23" s="70"/>
      <c r="D23" s="70"/>
      <c r="E23" s="70"/>
      <c r="F23" s="70"/>
      <c r="G23" s="70"/>
    </row>
    <row r="24" spans="1:16" ht="12.75" customHeight="1" x14ac:dyDescent="0.2">
      <c r="C24"/>
      <c r="D24"/>
      <c r="E24"/>
      <c r="F24"/>
      <c r="G24"/>
      <c r="H24"/>
      <c r="I24"/>
      <c r="J24"/>
      <c r="K24"/>
      <c r="L24"/>
      <c r="M24"/>
      <c r="N24"/>
      <c r="O24" s="21"/>
    </row>
    <row r="25" spans="1:16" ht="12.75" customHeight="1" x14ac:dyDescent="0.2">
      <c r="C25"/>
      <c r="D25"/>
      <c r="E25"/>
      <c r="F25"/>
      <c r="G25"/>
      <c r="H25"/>
      <c r="I25"/>
      <c r="J25"/>
      <c r="K25"/>
      <c r="L25"/>
      <c r="M25"/>
      <c r="N25"/>
      <c r="O25" s="21"/>
    </row>
    <row r="26" spans="1:16" ht="12.75" customHeight="1" x14ac:dyDescent="0.2">
      <c r="C26"/>
      <c r="D26"/>
      <c r="E26"/>
      <c r="F26"/>
      <c r="G26"/>
      <c r="H26"/>
      <c r="I26"/>
      <c r="J26"/>
      <c r="K26"/>
      <c r="L26"/>
      <c r="M26"/>
      <c r="N26"/>
      <c r="O26" s="21"/>
    </row>
    <row r="27" spans="1:16" ht="12.75" customHeight="1" x14ac:dyDescent="0.2">
      <c r="C27"/>
      <c r="D27"/>
      <c r="E27"/>
      <c r="F27"/>
      <c r="G27"/>
      <c r="H27"/>
      <c r="I27"/>
      <c r="J27"/>
      <c r="K27"/>
      <c r="L27"/>
      <c r="M27"/>
      <c r="N27"/>
      <c r="O27" s="21"/>
    </row>
    <row r="28" spans="1:16" ht="12.75" customHeight="1" x14ac:dyDescent="0.2">
      <c r="C28"/>
      <c r="D28"/>
      <c r="E28"/>
      <c r="F28"/>
      <c r="G28"/>
      <c r="H28"/>
      <c r="I28"/>
      <c r="J28"/>
      <c r="K28"/>
      <c r="L28"/>
      <c r="M28"/>
      <c r="N28"/>
      <c r="O28" s="21"/>
      <c r="P28" s="165"/>
    </row>
    <row r="29" spans="1:16" ht="12.75" customHeight="1" x14ac:dyDescent="0.2">
      <c r="C29"/>
      <c r="D29"/>
      <c r="E29"/>
      <c r="F29"/>
      <c r="G29"/>
      <c r="H29"/>
      <c r="I29"/>
      <c r="J29"/>
      <c r="K29"/>
      <c r="L29"/>
      <c r="M29"/>
      <c r="N29"/>
      <c r="O29" s="21"/>
      <c r="P29" s="165"/>
    </row>
    <row r="30" spans="1:16" ht="12.75" customHeight="1" x14ac:dyDescent="0.2">
      <c r="C30"/>
      <c r="D30"/>
      <c r="E30"/>
      <c r="F30"/>
      <c r="G30"/>
      <c r="H30"/>
      <c r="I30"/>
      <c r="J30"/>
      <c r="K30"/>
      <c r="L30"/>
      <c r="M30"/>
      <c r="N30"/>
      <c r="O30" s="21"/>
      <c r="P30" s="165"/>
    </row>
    <row r="31" spans="1:16" ht="12.75" customHeight="1" x14ac:dyDescent="0.2">
      <c r="C31"/>
      <c r="D31"/>
      <c r="E31"/>
      <c r="F31"/>
      <c r="G31"/>
      <c r="H31"/>
      <c r="I31"/>
      <c r="J31"/>
      <c r="K31"/>
      <c r="L31"/>
      <c r="M31"/>
      <c r="N31"/>
      <c r="O31" s="21"/>
      <c r="P31" s="165"/>
    </row>
    <row r="32" spans="1:16" ht="12.75" customHeight="1" x14ac:dyDescent="0.2">
      <c r="C32"/>
      <c r="D32"/>
      <c r="E32"/>
      <c r="F32"/>
      <c r="G32"/>
      <c r="H32"/>
      <c r="I32"/>
      <c r="J32"/>
      <c r="K32"/>
      <c r="L32"/>
      <c r="M32"/>
      <c r="N32"/>
      <c r="O32" s="21"/>
      <c r="P32" s="165"/>
    </row>
    <row r="33" spans="3:16" ht="12.75" customHeight="1" x14ac:dyDescent="0.2">
      <c r="C33"/>
      <c r="D33"/>
      <c r="E33"/>
      <c r="F33"/>
      <c r="G33"/>
      <c r="H33"/>
      <c r="I33"/>
      <c r="J33"/>
      <c r="K33"/>
      <c r="L33"/>
      <c r="M33"/>
      <c r="N33"/>
      <c r="O33" s="21"/>
      <c r="P33" s="165"/>
    </row>
    <row r="34" spans="3:16" ht="12.75" customHeight="1" x14ac:dyDescent="0.2">
      <c r="C34"/>
      <c r="D34"/>
      <c r="E34"/>
      <c r="F34"/>
      <c r="G34"/>
      <c r="H34"/>
      <c r="I34"/>
      <c r="J34"/>
      <c r="K34"/>
      <c r="L34"/>
      <c r="M34"/>
      <c r="N34"/>
      <c r="O34" s="21"/>
      <c r="P34" s="165"/>
    </row>
    <row r="35" spans="3:16" ht="12.75" customHeight="1" x14ac:dyDescent="0.2">
      <c r="C35"/>
      <c r="D35"/>
      <c r="E35"/>
      <c r="F35"/>
      <c r="G35"/>
      <c r="H35"/>
      <c r="I35"/>
      <c r="J35"/>
      <c r="K35"/>
      <c r="L35"/>
      <c r="M35"/>
      <c r="N35"/>
      <c r="O35" s="21"/>
      <c r="P35" s="165"/>
    </row>
    <row r="36" spans="3:16" ht="12.75" customHeight="1" x14ac:dyDescent="0.2">
      <c r="C36"/>
      <c r="D36"/>
      <c r="E36"/>
      <c r="F36"/>
      <c r="G36"/>
      <c r="H36"/>
      <c r="I36"/>
      <c r="J36"/>
      <c r="K36"/>
      <c r="L36"/>
      <c r="M36"/>
      <c r="N36"/>
      <c r="O36" s="21"/>
      <c r="P36" s="165"/>
    </row>
    <row r="37" spans="3:16" ht="12.75" customHeight="1" x14ac:dyDescent="0.2">
      <c r="C37"/>
      <c r="D37"/>
      <c r="E37"/>
      <c r="F37"/>
      <c r="G37"/>
      <c r="H37"/>
      <c r="I37"/>
      <c r="J37"/>
      <c r="K37"/>
      <c r="L37"/>
      <c r="M37"/>
      <c r="N37"/>
      <c r="O37" s="21"/>
      <c r="P37" s="165"/>
    </row>
    <row r="38" spans="3:16" ht="12.75" customHeight="1" x14ac:dyDescent="0.2">
      <c r="E38" s="70"/>
      <c r="F38" s="70"/>
      <c r="G38" s="70"/>
      <c r="H38" s="70"/>
      <c r="I38" s="70"/>
      <c r="K38" s="70"/>
      <c r="L38" s="70"/>
      <c r="M38" s="70"/>
      <c r="N38" s="70"/>
      <c r="O38" s="21"/>
    </row>
    <row r="39" spans="3:16" ht="12.75" customHeight="1" x14ac:dyDescent="0.2">
      <c r="E39" s="70"/>
      <c r="F39" s="70"/>
      <c r="G39" s="70"/>
      <c r="H39" s="70"/>
      <c r="I39" s="70"/>
      <c r="K39" s="70"/>
      <c r="L39" s="70"/>
      <c r="M39" s="70"/>
      <c r="N39" s="70"/>
      <c r="O39" s="21"/>
    </row>
    <row r="40" spans="3:16" ht="12.75" customHeight="1" x14ac:dyDescent="0.2">
      <c r="E40" s="21"/>
      <c r="F40" s="21"/>
      <c r="G40" s="21"/>
      <c r="H40" s="21"/>
      <c r="I40" s="21"/>
      <c r="K40" s="21"/>
      <c r="L40" s="21"/>
      <c r="M40" s="21"/>
      <c r="N40" s="21"/>
      <c r="O40" s="21"/>
    </row>
    <row r="41" spans="3:16" ht="12.75" customHeight="1" x14ac:dyDescent="0.2">
      <c r="E41" s="21"/>
      <c r="F41" s="21"/>
      <c r="G41" s="21"/>
      <c r="H41" s="21"/>
      <c r="I41" s="21"/>
      <c r="K41" s="21"/>
      <c r="L41" s="21"/>
      <c r="M41" s="21"/>
      <c r="N41" s="21"/>
      <c r="O41" s="21"/>
    </row>
  </sheetData>
  <mergeCells count="2">
    <mergeCell ref="E7:H7"/>
    <mergeCell ref="B7:C7"/>
  </mergeCells>
  <phoneticPr fontId="3" type="noConversion"/>
  <pageMargins left="0.70866141732283472" right="0.15748031496062992" top="0.98425196850393704" bottom="0.55118110236220474" header="0.51181102362204722" footer="0.51181102362204722"/>
  <pageSetup paperSize="9" fitToWidth="0" orientation="portrait" r:id="rId1"/>
  <headerFooter alignWithMargins="0">
    <oddHeader>&amp;R&amp;"Arial,Fet"PERSONBILAR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9222" r:id="rId4">
          <objectPr defaultSize="0" autoLine="0" autoPict="0" r:id="rId5">
            <anchor moveWithCells="1">
              <from>
                <xdr:col>0</xdr:col>
                <xdr:colOff>28575</xdr:colOff>
                <xdr:row>19</xdr:row>
                <xdr:rowOff>66675</xdr:rowOff>
              </from>
              <to>
                <xdr:col>1</xdr:col>
                <xdr:colOff>219075</xdr:colOff>
                <xdr:row>20</xdr:row>
                <xdr:rowOff>142875</xdr:rowOff>
              </to>
            </anchor>
          </objectPr>
        </oleObject>
      </mc:Choice>
      <mc:Fallback>
        <oleObject progId="Paint.Picture" shapeId="9222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8">
    <pageSetUpPr fitToPage="1"/>
  </sheetPr>
  <dimension ref="A1:V169"/>
  <sheetViews>
    <sheetView showGridLines="0" tabSelected="1" zoomScaleNormal="100" workbookViewId="0">
      <selection sqref="A1:L1"/>
    </sheetView>
  </sheetViews>
  <sheetFormatPr defaultRowHeight="12.75" customHeight="1" x14ac:dyDescent="0.2"/>
  <cols>
    <col min="1" max="1" width="11.42578125" style="18" customWidth="1"/>
    <col min="2" max="2" width="12.42578125" style="20" customWidth="1"/>
    <col min="3" max="3" width="11.42578125" style="20" customWidth="1"/>
    <col min="4" max="4" width="16.28515625" style="20" customWidth="1"/>
    <col min="5" max="5" width="3.28515625" style="20" customWidth="1"/>
    <col min="6" max="8" width="10.7109375" style="20" customWidth="1"/>
    <col min="9" max="9" width="5.140625" style="20" customWidth="1"/>
    <col min="10" max="12" width="10.7109375" style="20" customWidth="1"/>
    <col min="13" max="13" width="11.5703125" style="70" customWidth="1"/>
    <col min="14" max="14" width="9.5703125" style="70" bestFit="1" customWidth="1"/>
    <col min="15" max="16" width="9.28515625" style="70" bestFit="1" customWidth="1"/>
    <col min="17" max="22" width="9.140625" style="70"/>
    <col min="23" max="16384" width="9.140625" style="20"/>
  </cols>
  <sheetData>
    <row r="1" spans="1:22" s="68" customFormat="1" ht="12.75" customHeight="1" x14ac:dyDescent="0.2">
      <c r="A1" s="36"/>
      <c r="M1" s="70"/>
      <c r="N1" s="70"/>
      <c r="O1" s="70"/>
      <c r="P1" s="70"/>
      <c r="Q1" s="70"/>
      <c r="R1" s="70"/>
      <c r="S1" s="70"/>
      <c r="T1" s="70"/>
      <c r="U1" s="70"/>
      <c r="V1" s="70"/>
    </row>
    <row r="2" spans="1:22" ht="12.75" customHeight="1" x14ac:dyDescent="0.2">
      <c r="A2" s="116" t="s">
        <v>193</v>
      </c>
      <c r="B2" s="24"/>
      <c r="C2" s="24"/>
      <c r="D2" s="24"/>
      <c r="E2" s="24"/>
      <c r="F2" s="24"/>
      <c r="G2" s="24"/>
      <c r="H2" s="24"/>
      <c r="I2" s="24"/>
    </row>
    <row r="3" spans="1:22" ht="12.75" customHeight="1" x14ac:dyDescent="0.2">
      <c r="A3" s="95" t="s">
        <v>215</v>
      </c>
      <c r="B3" s="24"/>
      <c r="C3" s="24"/>
      <c r="D3" s="24"/>
      <c r="E3" s="24"/>
      <c r="F3" s="24"/>
      <c r="G3" s="24"/>
      <c r="H3" s="24"/>
      <c r="I3" s="24"/>
    </row>
    <row r="4" spans="1:22" ht="12.75" customHeight="1" x14ac:dyDescent="0.2">
      <c r="A4" s="270" t="s">
        <v>257</v>
      </c>
      <c r="B4" s="24"/>
      <c r="C4" s="24"/>
      <c r="D4" s="24"/>
      <c r="E4" s="24"/>
      <c r="F4" s="24"/>
      <c r="G4" s="24"/>
      <c r="H4" s="24"/>
      <c r="I4" s="24"/>
    </row>
    <row r="5" spans="1:22" ht="12.75" customHeight="1" x14ac:dyDescent="0.2">
      <c r="A5" s="16"/>
      <c r="B5" s="64"/>
      <c r="C5" s="64"/>
      <c r="D5" s="64"/>
      <c r="E5" s="64"/>
      <c r="F5" s="64"/>
      <c r="G5" s="64"/>
      <c r="H5" s="64"/>
      <c r="I5" s="64"/>
      <c r="J5" s="16"/>
      <c r="K5" s="16"/>
      <c r="L5" s="16"/>
    </row>
    <row r="6" spans="1:22" ht="12.75" customHeight="1" x14ac:dyDescent="0.2">
      <c r="B6" s="278" t="s">
        <v>72</v>
      </c>
      <c r="C6" s="278"/>
      <c r="D6" s="278"/>
      <c r="E6" s="9"/>
      <c r="F6" s="278" t="s">
        <v>73</v>
      </c>
      <c r="G6" s="278"/>
      <c r="H6" s="278"/>
      <c r="I6" s="9"/>
      <c r="J6" s="278" t="s">
        <v>17</v>
      </c>
      <c r="K6" s="278"/>
      <c r="L6" s="278"/>
    </row>
    <row r="7" spans="1:22" s="21" customFormat="1" ht="12.75" customHeight="1" x14ac:dyDescent="0.2">
      <c r="A7" s="21" t="s">
        <v>22</v>
      </c>
      <c r="B7" s="142" t="s">
        <v>69</v>
      </c>
      <c r="C7" s="86"/>
      <c r="D7" s="86"/>
      <c r="E7" s="6"/>
      <c r="F7" s="74"/>
      <c r="G7" s="74"/>
      <c r="H7" s="74"/>
      <c r="I7" s="39"/>
      <c r="J7" s="74"/>
      <c r="K7" s="74"/>
      <c r="L7" s="74"/>
      <c r="M7" s="70"/>
      <c r="N7" s="70"/>
      <c r="O7" s="70"/>
      <c r="P7" s="70"/>
      <c r="Q7" s="70"/>
      <c r="R7" s="70"/>
      <c r="S7" s="70"/>
      <c r="T7" s="70"/>
      <c r="U7" s="70"/>
      <c r="V7" s="70"/>
    </row>
    <row r="8" spans="1:22" ht="12.75" customHeight="1" x14ac:dyDescent="0.2">
      <c r="A8" s="16" t="s">
        <v>24</v>
      </c>
      <c r="B8" s="143">
        <v>-3500</v>
      </c>
      <c r="C8" s="92" t="s">
        <v>28</v>
      </c>
      <c r="D8" s="92" t="s">
        <v>1</v>
      </c>
      <c r="E8" s="92"/>
      <c r="F8" s="143">
        <v>-3500</v>
      </c>
      <c r="G8" s="92" t="s">
        <v>28</v>
      </c>
      <c r="H8" s="92" t="s">
        <v>1</v>
      </c>
      <c r="I8" s="92"/>
      <c r="J8" s="143">
        <v>-3500</v>
      </c>
      <c r="K8" s="92" t="s">
        <v>28</v>
      </c>
      <c r="L8" s="92" t="s">
        <v>1</v>
      </c>
    </row>
    <row r="9" spans="1:22" ht="12.75" customHeight="1" x14ac:dyDescent="0.2">
      <c r="A9" s="156">
        <v>-1997</v>
      </c>
      <c r="B9" s="38">
        <v>30952960.100000001</v>
      </c>
      <c r="C9" s="38">
        <v>10818226.4</v>
      </c>
      <c r="D9" s="38">
        <v>41771186.5</v>
      </c>
      <c r="E9" s="38"/>
      <c r="F9" s="38">
        <v>62661</v>
      </c>
      <c r="G9" s="38">
        <v>19429</v>
      </c>
      <c r="H9" s="38">
        <v>82090</v>
      </c>
      <c r="I9" s="38"/>
      <c r="J9" s="38">
        <f>B9/F9</f>
        <v>493.97488230318703</v>
      </c>
      <c r="K9" s="38">
        <f>C9/G9</f>
        <v>556.80819393689842</v>
      </c>
      <c r="L9" s="38">
        <f>D9/H9</f>
        <v>508.84622365696185</v>
      </c>
    </row>
    <row r="10" spans="1:22" ht="12.75" customHeight="1" x14ac:dyDescent="0.2">
      <c r="A10" s="11">
        <v>1998</v>
      </c>
      <c r="B10" s="38">
        <v>10351959.199999999</v>
      </c>
      <c r="C10" s="38">
        <v>2050338.6</v>
      </c>
      <c r="D10" s="38">
        <v>12402297.800000001</v>
      </c>
      <c r="E10" s="38"/>
      <c r="F10" s="38">
        <v>13917</v>
      </c>
      <c r="G10" s="38">
        <v>1673</v>
      </c>
      <c r="H10" s="38">
        <v>15590</v>
      </c>
      <c r="I10" s="38"/>
      <c r="J10" s="38">
        <f t="shared" ref="J10:J29" si="0">B10/F10</f>
        <v>743.83553926852051</v>
      </c>
      <c r="K10" s="38">
        <f t="shared" ref="K10:K29" si="1">C10/G10</f>
        <v>1225.5460848774658</v>
      </c>
      <c r="L10" s="38">
        <f t="shared" ref="L10:L29" si="2">D10/H10</f>
        <v>795.52904425914051</v>
      </c>
    </row>
    <row r="11" spans="1:22" ht="12.75" customHeight="1" x14ac:dyDescent="0.2">
      <c r="A11" s="11">
        <v>1999</v>
      </c>
      <c r="B11" s="38">
        <v>12474151.800000001</v>
      </c>
      <c r="C11" s="38">
        <v>3592657.5</v>
      </c>
      <c r="D11" s="38">
        <v>16066809.300000001</v>
      </c>
      <c r="E11" s="38"/>
      <c r="F11" s="38">
        <v>15731</v>
      </c>
      <c r="G11" s="38">
        <v>2421</v>
      </c>
      <c r="H11" s="38">
        <v>18152</v>
      </c>
      <c r="I11" s="38"/>
      <c r="J11" s="38">
        <f t="shared" si="0"/>
        <v>792.9662322802111</v>
      </c>
      <c r="K11" s="38">
        <f t="shared" si="1"/>
        <v>1483.9560099132591</v>
      </c>
      <c r="L11" s="38">
        <f t="shared" si="2"/>
        <v>885.12611833406788</v>
      </c>
    </row>
    <row r="12" spans="1:22" ht="12.75" customHeight="1" x14ac:dyDescent="0.2">
      <c r="A12" s="11">
        <v>2000</v>
      </c>
      <c r="B12" s="38">
        <v>15490359.800000001</v>
      </c>
      <c r="C12" s="38">
        <v>5069535.9000000004</v>
      </c>
      <c r="D12" s="38">
        <v>20559895.699999999</v>
      </c>
      <c r="E12" s="38"/>
      <c r="F12" s="38">
        <v>17835</v>
      </c>
      <c r="G12" s="38">
        <v>2854</v>
      </c>
      <c r="H12" s="38">
        <v>20689</v>
      </c>
      <c r="I12" s="38"/>
      <c r="J12" s="38">
        <f t="shared" si="0"/>
        <v>868.53713484721061</v>
      </c>
      <c r="K12" s="38">
        <f t="shared" si="1"/>
        <v>1776.2914856341977</v>
      </c>
      <c r="L12" s="38">
        <f t="shared" si="2"/>
        <v>993.75976122577208</v>
      </c>
    </row>
    <row r="13" spans="1:22" ht="12.75" customHeight="1" x14ac:dyDescent="0.2">
      <c r="A13" s="11">
        <v>2001</v>
      </c>
      <c r="B13" s="38">
        <v>20850090.800000001</v>
      </c>
      <c r="C13" s="38">
        <v>5664137.4000000004</v>
      </c>
      <c r="D13" s="38">
        <v>26514228.199999999</v>
      </c>
      <c r="E13" s="38"/>
      <c r="F13" s="38">
        <v>22185</v>
      </c>
      <c r="G13" s="38">
        <v>2709</v>
      </c>
      <c r="H13" s="38">
        <v>24894</v>
      </c>
      <c r="I13" s="38"/>
      <c r="J13" s="38">
        <f t="shared" si="0"/>
        <v>939.82829839981969</v>
      </c>
      <c r="K13" s="38">
        <f t="shared" si="1"/>
        <v>2090.8591362126249</v>
      </c>
      <c r="L13" s="38">
        <f t="shared" si="2"/>
        <v>1065.085088776412</v>
      </c>
    </row>
    <row r="14" spans="1:22" ht="12.75" customHeight="1" x14ac:dyDescent="0.2">
      <c r="A14" s="11">
        <v>2002</v>
      </c>
      <c r="B14" s="38">
        <v>20232387.899999999</v>
      </c>
      <c r="C14" s="38">
        <v>5712281.4000000004</v>
      </c>
      <c r="D14" s="38">
        <v>25944669.300000001</v>
      </c>
      <c r="E14" s="38"/>
      <c r="F14" s="38">
        <v>20225</v>
      </c>
      <c r="G14" s="38">
        <v>2670</v>
      </c>
      <c r="H14" s="38">
        <v>22895</v>
      </c>
      <c r="I14" s="38"/>
      <c r="J14" s="38">
        <f t="shared" si="0"/>
        <v>1000.3652855377007</v>
      </c>
      <c r="K14" s="38">
        <f t="shared" si="1"/>
        <v>2139.4312359550563</v>
      </c>
      <c r="L14" s="38">
        <f t="shared" si="2"/>
        <v>1133.202415374536</v>
      </c>
    </row>
    <row r="15" spans="1:22" ht="12.75" customHeight="1" x14ac:dyDescent="0.2">
      <c r="A15" s="11">
        <v>2003</v>
      </c>
      <c r="B15" s="38">
        <v>22315060</v>
      </c>
      <c r="C15" s="38">
        <v>7866726.5</v>
      </c>
      <c r="D15" s="38">
        <v>30181786.5</v>
      </c>
      <c r="E15" s="38"/>
      <c r="F15" s="38">
        <v>20210</v>
      </c>
      <c r="G15" s="38">
        <v>3114</v>
      </c>
      <c r="H15" s="38">
        <v>23324</v>
      </c>
      <c r="I15" s="38"/>
      <c r="J15" s="38">
        <f t="shared" si="0"/>
        <v>1104.1593270658091</v>
      </c>
      <c r="K15" s="38">
        <f t="shared" si="1"/>
        <v>2526.2448619139373</v>
      </c>
      <c r="L15" s="38">
        <f t="shared" si="2"/>
        <v>1294.0227448122107</v>
      </c>
    </row>
    <row r="16" spans="1:22" ht="12.75" customHeight="1" x14ac:dyDescent="0.2">
      <c r="A16" s="11">
        <v>2004</v>
      </c>
      <c r="B16" s="38">
        <v>40386035.200000003</v>
      </c>
      <c r="C16" s="38">
        <v>9542596.5999999996</v>
      </c>
      <c r="D16" s="38">
        <v>49928631.799999997</v>
      </c>
      <c r="E16" s="38"/>
      <c r="F16" s="38">
        <v>33549</v>
      </c>
      <c r="G16" s="38">
        <v>3234</v>
      </c>
      <c r="H16" s="38">
        <v>36783</v>
      </c>
      <c r="I16" s="38"/>
      <c r="J16" s="38">
        <f t="shared" si="0"/>
        <v>1203.7925184059138</v>
      </c>
      <c r="K16" s="38">
        <f t="shared" si="1"/>
        <v>2950.7101422387136</v>
      </c>
      <c r="L16" s="38">
        <f t="shared" si="2"/>
        <v>1357.3833510045401</v>
      </c>
    </row>
    <row r="17" spans="1:22" ht="12.75" customHeight="1" x14ac:dyDescent="0.2">
      <c r="A17" s="11">
        <v>2005</v>
      </c>
      <c r="B17" s="38">
        <v>24590137.5</v>
      </c>
      <c r="C17" s="38">
        <v>15002727.1</v>
      </c>
      <c r="D17" s="38">
        <v>39592864.600000001</v>
      </c>
      <c r="E17" s="38"/>
      <c r="F17" s="38">
        <v>18896</v>
      </c>
      <c r="G17" s="38">
        <v>4200</v>
      </c>
      <c r="H17" s="38">
        <v>23096</v>
      </c>
      <c r="I17" s="38"/>
      <c r="J17" s="38">
        <f t="shared" si="0"/>
        <v>1301.3408922523286</v>
      </c>
      <c r="K17" s="38">
        <f t="shared" si="1"/>
        <v>3572.0778809523808</v>
      </c>
      <c r="L17" s="38">
        <f t="shared" si="2"/>
        <v>1714.2736664357465</v>
      </c>
    </row>
    <row r="18" spans="1:22" ht="12.75" customHeight="1" x14ac:dyDescent="0.2">
      <c r="A18" s="11">
        <v>2006</v>
      </c>
      <c r="B18" s="38">
        <v>45083797</v>
      </c>
      <c r="C18" s="38">
        <v>21224336.699999999</v>
      </c>
      <c r="D18" s="38">
        <v>66308133.700000003</v>
      </c>
      <c r="E18" s="38"/>
      <c r="F18" s="38">
        <v>31443</v>
      </c>
      <c r="G18" s="38">
        <v>5120</v>
      </c>
      <c r="H18" s="38">
        <v>36563</v>
      </c>
      <c r="I18" s="38"/>
      <c r="J18" s="38">
        <f t="shared" si="0"/>
        <v>1433.8261934293801</v>
      </c>
      <c r="K18" s="38">
        <f t="shared" si="1"/>
        <v>4145.3782617187499</v>
      </c>
      <c r="L18" s="38">
        <f t="shared" si="2"/>
        <v>1813.5309930804367</v>
      </c>
    </row>
    <row r="19" spans="1:22" ht="12.75" customHeight="1" x14ac:dyDescent="0.2">
      <c r="A19" s="11">
        <v>2007</v>
      </c>
      <c r="B19" s="38">
        <v>59876504</v>
      </c>
      <c r="C19" s="38">
        <v>28851078.399999999</v>
      </c>
      <c r="D19" s="38">
        <v>88727582.400000006</v>
      </c>
      <c r="E19" s="38"/>
      <c r="F19" s="38">
        <v>38376</v>
      </c>
      <c r="G19" s="38">
        <v>6105</v>
      </c>
      <c r="H19" s="38">
        <v>44481</v>
      </c>
      <c r="I19" s="38"/>
      <c r="J19" s="38">
        <f t="shared" si="0"/>
        <v>1560.2591202835106</v>
      </c>
      <c r="K19" s="38">
        <f t="shared" si="1"/>
        <v>4725.8113677313677</v>
      </c>
      <c r="L19" s="38">
        <f t="shared" si="2"/>
        <v>1994.7299386254806</v>
      </c>
    </row>
    <row r="20" spans="1:22" ht="12.75" customHeight="1" x14ac:dyDescent="0.2">
      <c r="A20" s="11">
        <v>2008</v>
      </c>
      <c r="B20" s="38">
        <v>69208388.900000006</v>
      </c>
      <c r="C20" s="38">
        <v>35850903.399999999</v>
      </c>
      <c r="D20" s="38">
        <v>105059292.3</v>
      </c>
      <c r="E20" s="38"/>
      <c r="F20" s="38">
        <v>41758</v>
      </c>
      <c r="G20" s="38">
        <v>6776</v>
      </c>
      <c r="H20" s="38">
        <v>48534</v>
      </c>
      <c r="I20" s="38"/>
      <c r="J20" s="38">
        <f t="shared" si="0"/>
        <v>1657.3683821064228</v>
      </c>
      <c r="K20" s="38">
        <f t="shared" si="1"/>
        <v>5290.8653187721366</v>
      </c>
      <c r="L20" s="38">
        <f t="shared" si="2"/>
        <v>2164.6534862158487</v>
      </c>
    </row>
    <row r="21" spans="1:22" ht="12.75" customHeight="1" x14ac:dyDescent="0.2">
      <c r="A21" s="11">
        <v>2009</v>
      </c>
      <c r="B21" s="38">
        <v>36005033.600000001</v>
      </c>
      <c r="C21" s="38">
        <v>28498225.300000001</v>
      </c>
      <c r="D21" s="38">
        <v>64503258.899999999</v>
      </c>
      <c r="E21" s="38"/>
      <c r="F21" s="38">
        <v>21027</v>
      </c>
      <c r="G21" s="38">
        <v>5046</v>
      </c>
      <c r="H21" s="38">
        <v>26073</v>
      </c>
      <c r="I21" s="38"/>
      <c r="J21" s="38">
        <f t="shared" si="0"/>
        <v>1712.3238502877255</v>
      </c>
      <c r="K21" s="38">
        <f t="shared" si="1"/>
        <v>5647.6863456202937</v>
      </c>
      <c r="L21" s="38">
        <f t="shared" si="2"/>
        <v>2473.9484869405132</v>
      </c>
    </row>
    <row r="22" spans="1:22" ht="12.75" customHeight="1" x14ac:dyDescent="0.2">
      <c r="A22" s="11">
        <v>2010</v>
      </c>
      <c r="B22" s="38">
        <v>78462463.099999994</v>
      </c>
      <c r="C22" s="38">
        <v>24937095.199999999</v>
      </c>
      <c r="D22" s="38">
        <v>103399558.3</v>
      </c>
      <c r="E22" s="38"/>
      <c r="F22" s="38">
        <v>42360</v>
      </c>
      <c r="G22" s="38">
        <v>4004</v>
      </c>
      <c r="H22" s="38">
        <v>46364</v>
      </c>
      <c r="I22" s="38"/>
      <c r="J22" s="38">
        <f t="shared" si="0"/>
        <v>1852.2772214353163</v>
      </c>
      <c r="K22" s="38">
        <f t="shared" si="1"/>
        <v>6228.0457542457543</v>
      </c>
      <c r="L22" s="38">
        <f t="shared" si="2"/>
        <v>2230.1690600465877</v>
      </c>
    </row>
    <row r="23" spans="1:22" ht="12.75" customHeight="1" x14ac:dyDescent="0.2">
      <c r="A23" s="11">
        <v>2011</v>
      </c>
      <c r="B23" s="38">
        <v>104944846.09999999</v>
      </c>
      <c r="C23" s="38">
        <v>42763915.799999997</v>
      </c>
      <c r="D23" s="38">
        <v>147708761.90000001</v>
      </c>
      <c r="E23" s="38"/>
      <c r="F23" s="38">
        <v>51523</v>
      </c>
      <c r="G23" s="38">
        <v>5918</v>
      </c>
      <c r="H23" s="38">
        <v>57441</v>
      </c>
      <c r="I23" s="38"/>
      <c r="J23" s="38">
        <f t="shared" si="0"/>
        <v>2036.8543388389651</v>
      </c>
      <c r="K23" s="38">
        <f t="shared" si="1"/>
        <v>7226.0756674552213</v>
      </c>
      <c r="L23" s="38">
        <f t="shared" si="2"/>
        <v>2571.486601904563</v>
      </c>
    </row>
    <row r="24" spans="1:22" ht="12.75" customHeight="1" x14ac:dyDescent="0.2">
      <c r="A24" s="11">
        <v>2012</v>
      </c>
      <c r="B24" s="38">
        <v>81366181.200000003</v>
      </c>
      <c r="C24" s="38">
        <v>45966454.899999999</v>
      </c>
      <c r="D24" s="38">
        <v>127332636.09999999</v>
      </c>
      <c r="E24" s="38"/>
      <c r="F24" s="38">
        <v>39053</v>
      </c>
      <c r="G24" s="38">
        <v>5919</v>
      </c>
      <c r="H24" s="38">
        <v>44972</v>
      </c>
      <c r="I24" s="38"/>
      <c r="J24" s="38">
        <f t="shared" si="0"/>
        <v>2083.4809412849204</v>
      </c>
      <c r="K24" s="38">
        <f t="shared" si="1"/>
        <v>7765.9156783240405</v>
      </c>
      <c r="L24" s="38">
        <f t="shared" si="2"/>
        <v>2831.3758805478965</v>
      </c>
    </row>
    <row r="25" spans="1:22" ht="12.75" customHeight="1" x14ac:dyDescent="0.2">
      <c r="A25" s="11">
        <v>2013</v>
      </c>
      <c r="B25" s="38">
        <v>72563740.299999997</v>
      </c>
      <c r="C25" s="38">
        <v>43284309.799999997</v>
      </c>
      <c r="D25" s="38">
        <v>115848050.09999999</v>
      </c>
      <c r="E25" s="38"/>
      <c r="F25" s="38">
        <v>37147</v>
      </c>
      <c r="G25" s="38">
        <v>5014</v>
      </c>
      <c r="H25" s="38">
        <v>42161</v>
      </c>
      <c r="I25" s="38"/>
      <c r="J25" s="38">
        <f t="shared" si="0"/>
        <v>1953.4212803187336</v>
      </c>
      <c r="K25" s="38">
        <f t="shared" si="1"/>
        <v>8632.6904268049457</v>
      </c>
      <c r="L25" s="38">
        <f t="shared" si="2"/>
        <v>2747.7538507151157</v>
      </c>
    </row>
    <row r="26" spans="1:22" ht="12.75" customHeight="1" x14ac:dyDescent="0.2">
      <c r="A26" s="11">
        <v>2014</v>
      </c>
      <c r="B26" s="38">
        <v>79381254.200000003</v>
      </c>
      <c r="C26" s="38">
        <v>45478819.799999997</v>
      </c>
      <c r="D26" s="38">
        <v>124860074</v>
      </c>
      <c r="E26" s="38"/>
      <c r="F26" s="38">
        <v>44298</v>
      </c>
      <c r="G26" s="38">
        <v>5722</v>
      </c>
      <c r="H26" s="38">
        <v>50020</v>
      </c>
      <c r="I26" s="38"/>
      <c r="J26" s="38">
        <f t="shared" si="0"/>
        <v>1791.9828028353425</v>
      </c>
      <c r="K26" s="38">
        <f t="shared" si="1"/>
        <v>7948.0635791681225</v>
      </c>
      <c r="L26" s="38">
        <f t="shared" si="2"/>
        <v>2496.2029988004797</v>
      </c>
    </row>
    <row r="27" spans="1:22" ht="12.75" customHeight="1" x14ac:dyDescent="0.2">
      <c r="A27" s="11">
        <v>2015</v>
      </c>
      <c r="B27" s="38">
        <v>25610428.899999999</v>
      </c>
      <c r="C27" s="38">
        <v>20976271.899999999</v>
      </c>
      <c r="D27" s="38">
        <v>46586700.799999997</v>
      </c>
      <c r="E27" s="38"/>
      <c r="F27" s="38">
        <v>32725</v>
      </c>
      <c r="G27" s="38">
        <v>5507</v>
      </c>
      <c r="H27" s="38">
        <v>38232</v>
      </c>
      <c r="I27" s="38"/>
      <c r="J27" s="38">
        <f t="shared" si="0"/>
        <v>782.595229946524</v>
      </c>
      <c r="K27" s="38">
        <f t="shared" si="1"/>
        <v>3809.0197748320315</v>
      </c>
      <c r="L27" s="38">
        <f t="shared" si="2"/>
        <v>1218.5263862732788</v>
      </c>
    </row>
    <row r="28" spans="1:22" ht="12.75" customHeight="1" x14ac:dyDescent="0.2">
      <c r="A28" s="18">
        <v>2016</v>
      </c>
      <c r="B28" s="38">
        <v>127503.9</v>
      </c>
      <c r="C28" s="38">
        <v>27912</v>
      </c>
      <c r="D28" s="38">
        <v>155415.9</v>
      </c>
      <c r="E28" s="38"/>
      <c r="F28" s="38">
        <v>551</v>
      </c>
      <c r="G28" s="38">
        <v>34</v>
      </c>
      <c r="H28" s="38">
        <v>585</v>
      </c>
      <c r="I28" s="38"/>
      <c r="J28" s="38">
        <f t="shared" si="0"/>
        <v>231.40453720508165</v>
      </c>
      <c r="K28" s="38">
        <f t="shared" si="1"/>
        <v>820.94117647058829</v>
      </c>
      <c r="L28" s="38">
        <f t="shared" si="2"/>
        <v>265.6682051282051</v>
      </c>
    </row>
    <row r="29" spans="1:22" ht="12.75" customHeight="1" x14ac:dyDescent="0.2">
      <c r="A29" s="149" t="s">
        <v>13</v>
      </c>
      <c r="B29" s="162">
        <f t="shared" ref="B29:H29" si="3">SUM(B9:B28)</f>
        <v>850273283.50000012</v>
      </c>
      <c r="C29" s="162">
        <f t="shared" si="3"/>
        <v>403178550.59999996</v>
      </c>
      <c r="D29" s="162">
        <f t="shared" si="3"/>
        <v>1253451834.1000001</v>
      </c>
      <c r="E29" s="162"/>
      <c r="F29" s="162">
        <f t="shared" si="3"/>
        <v>605470</v>
      </c>
      <c r="G29" s="162">
        <f t="shared" si="3"/>
        <v>97469</v>
      </c>
      <c r="H29" s="162">
        <f t="shared" si="3"/>
        <v>702939</v>
      </c>
      <c r="I29" s="162"/>
      <c r="J29" s="162">
        <f t="shared" si="0"/>
        <v>1404.3194270566669</v>
      </c>
      <c r="K29" s="162">
        <f t="shared" si="1"/>
        <v>4136.4798099908685</v>
      </c>
      <c r="L29" s="162">
        <f t="shared" si="2"/>
        <v>1783.1587578723049</v>
      </c>
    </row>
    <row r="30" spans="1:22" s="121" customFormat="1" ht="12.75" customHeight="1" x14ac:dyDescent="0.2">
      <c r="A30" s="20" t="s">
        <v>71</v>
      </c>
      <c r="B30" s="20"/>
      <c r="C30" s="20"/>
      <c r="D30" s="20"/>
      <c r="E30" s="20"/>
      <c r="F30" s="20"/>
      <c r="G30" s="20"/>
      <c r="H30" s="20"/>
      <c r="I30" s="20"/>
      <c r="J30" s="20"/>
      <c r="K30" s="21"/>
      <c r="L30" s="21"/>
      <c r="M30" s="70"/>
      <c r="N30" s="70"/>
      <c r="O30" s="70"/>
      <c r="P30" s="70"/>
      <c r="Q30" s="70"/>
      <c r="R30" s="70"/>
      <c r="S30" s="70"/>
      <c r="T30" s="70"/>
      <c r="U30" s="70"/>
      <c r="V30" s="70"/>
    </row>
    <row r="31" spans="1:22" ht="12.75" customHeight="1" x14ac:dyDescent="0.2">
      <c r="A31" s="109"/>
      <c r="K31" s="21"/>
      <c r="L31" s="21"/>
    </row>
    <row r="32" spans="1:22" ht="12.75" customHeight="1" x14ac:dyDescent="0.2">
      <c r="D32" s="163"/>
      <c r="E32" s="163"/>
      <c r="F32" s="19"/>
      <c r="G32" s="19"/>
      <c r="H32" s="19"/>
      <c r="I32" s="19"/>
      <c r="K32" s="21"/>
      <c r="L32" s="21"/>
    </row>
    <row r="33" s="70" customFormat="1" ht="12.75" customHeight="1" x14ac:dyDescent="0.2"/>
    <row r="34" s="70" customFormat="1" ht="12.75" customHeight="1" x14ac:dyDescent="0.2"/>
    <row r="35" s="70" customFormat="1" ht="12.75" customHeight="1" x14ac:dyDescent="0.2"/>
    <row r="36" s="70" customFormat="1" ht="12.75" customHeight="1" x14ac:dyDescent="0.2"/>
    <row r="37" s="70" customFormat="1" ht="12.75" customHeight="1" x14ac:dyDescent="0.2"/>
    <row r="38" s="70" customFormat="1" ht="12.75" customHeight="1" x14ac:dyDescent="0.2"/>
    <row r="39" s="70" customFormat="1" ht="12.75" customHeight="1" x14ac:dyDescent="0.2"/>
    <row r="40" s="70" customFormat="1" ht="12.75" customHeight="1" x14ac:dyDescent="0.2"/>
    <row r="41" s="70" customFormat="1" ht="12.75" customHeight="1" x14ac:dyDescent="0.2"/>
    <row r="42" s="70" customFormat="1" ht="12.75" customHeight="1" x14ac:dyDescent="0.2"/>
    <row r="43" s="70" customFormat="1" ht="12.75" customHeight="1" x14ac:dyDescent="0.2"/>
    <row r="44" s="70" customFormat="1" ht="12.75" customHeight="1" x14ac:dyDescent="0.2"/>
    <row r="45" s="70" customFormat="1" ht="12.75" customHeight="1" x14ac:dyDescent="0.2"/>
    <row r="46" s="70" customFormat="1" ht="12.75" customHeight="1" x14ac:dyDescent="0.2"/>
    <row r="47" s="70" customFormat="1" ht="12.75" customHeight="1" x14ac:dyDescent="0.2"/>
    <row r="48" s="70" customFormat="1" ht="12.75" customHeight="1" x14ac:dyDescent="0.2"/>
    <row r="49" spans="1:22" s="70" customFormat="1" ht="12.75" customHeight="1" x14ac:dyDescent="0.2"/>
    <row r="50" spans="1:22" s="70" customFormat="1" ht="12.75" customHeight="1" x14ac:dyDescent="0.2"/>
    <row r="51" spans="1:22" s="70" customFormat="1" ht="12.75" customHeight="1" x14ac:dyDescent="0.2"/>
    <row r="52" spans="1:22" s="70" customFormat="1" ht="12.75" customHeight="1" x14ac:dyDescent="0.2"/>
    <row r="53" spans="1:22" s="70" customFormat="1" ht="12.75" customHeight="1" x14ac:dyDescent="0.2"/>
    <row r="54" spans="1:22" s="70" customFormat="1" ht="12.75" customHeight="1" x14ac:dyDescent="0.2"/>
    <row r="55" spans="1:22" s="70" customFormat="1" ht="12.75" customHeight="1" x14ac:dyDescent="0.2"/>
    <row r="56" spans="1:22" s="70" customFormat="1" ht="12.75" customHeight="1" x14ac:dyDescent="0.2"/>
    <row r="57" spans="1:22" s="70" customFormat="1" ht="12.75" customHeight="1" x14ac:dyDescent="0.2"/>
    <row r="58" spans="1:22" s="70" customFormat="1" ht="12.75" customHeight="1" x14ac:dyDescent="0.2"/>
    <row r="59" spans="1:22" s="70" customFormat="1" ht="12.75" customHeight="1" x14ac:dyDescent="0.2"/>
    <row r="60" spans="1:22" s="70" customFormat="1" ht="12.75" customHeight="1" x14ac:dyDescent="0.2"/>
    <row r="61" spans="1:22" s="70" customFormat="1" ht="12.75" customHeight="1" x14ac:dyDescent="0.2"/>
    <row r="62" spans="1:22" s="70" customFormat="1" ht="12.75" customHeight="1" x14ac:dyDescent="0.2"/>
    <row r="63" spans="1:22" s="21" customFormat="1" ht="12.75" customHeight="1" x14ac:dyDescent="0.2">
      <c r="A63" s="9"/>
      <c r="M63" s="70"/>
      <c r="N63" s="70"/>
      <c r="O63" s="70"/>
      <c r="P63" s="70"/>
      <c r="Q63" s="70"/>
      <c r="R63" s="70"/>
      <c r="S63" s="70"/>
      <c r="T63" s="70"/>
      <c r="U63" s="70"/>
      <c r="V63" s="70"/>
    </row>
    <row r="64" spans="1:22" s="21" customFormat="1" ht="12.75" customHeight="1" x14ac:dyDescent="0.2">
      <c r="A64" s="9"/>
      <c r="M64" s="70"/>
      <c r="N64" s="70"/>
      <c r="O64" s="70"/>
      <c r="P64" s="70"/>
      <c r="Q64" s="70"/>
      <c r="R64" s="70"/>
      <c r="S64" s="70"/>
      <c r="T64" s="70"/>
      <c r="U64" s="70"/>
      <c r="V64" s="70"/>
    </row>
    <row r="65" spans="1:22" s="21" customFormat="1" ht="12.75" customHeight="1" x14ac:dyDescent="0.2">
      <c r="A65" s="9"/>
      <c r="M65" s="70"/>
      <c r="N65" s="70"/>
      <c r="O65" s="70"/>
      <c r="P65" s="70"/>
      <c r="Q65" s="70"/>
      <c r="R65" s="70"/>
      <c r="S65" s="70"/>
      <c r="T65" s="70"/>
      <c r="U65" s="70"/>
      <c r="V65" s="70"/>
    </row>
    <row r="66" spans="1:22" s="21" customFormat="1" ht="12.75" customHeight="1" x14ac:dyDescent="0.2">
      <c r="A66" s="9"/>
      <c r="M66" s="70"/>
      <c r="N66" s="70"/>
      <c r="O66" s="70"/>
      <c r="P66" s="70"/>
      <c r="Q66" s="70"/>
      <c r="R66" s="70"/>
      <c r="S66" s="70"/>
      <c r="T66" s="70"/>
      <c r="U66" s="70"/>
      <c r="V66" s="70"/>
    </row>
    <row r="67" spans="1:22" s="21" customFormat="1" ht="12.75" customHeight="1" x14ac:dyDescent="0.2">
      <c r="A67" s="9"/>
      <c r="M67" s="70"/>
      <c r="N67" s="70"/>
      <c r="O67" s="70"/>
      <c r="P67" s="70"/>
      <c r="Q67" s="70"/>
      <c r="R67" s="70"/>
      <c r="S67" s="70"/>
      <c r="T67" s="70"/>
      <c r="U67" s="70"/>
      <c r="V67" s="70"/>
    </row>
    <row r="68" spans="1:22" s="21" customFormat="1" ht="12.75" customHeight="1" x14ac:dyDescent="0.2">
      <c r="A68" s="9"/>
      <c r="M68" s="70"/>
      <c r="N68" s="70"/>
      <c r="O68" s="70"/>
      <c r="P68" s="70"/>
      <c r="Q68" s="70"/>
      <c r="R68" s="70"/>
      <c r="S68" s="70"/>
      <c r="T68" s="70"/>
      <c r="U68" s="70"/>
      <c r="V68" s="70"/>
    </row>
    <row r="69" spans="1:22" s="21" customFormat="1" ht="12.75" customHeight="1" x14ac:dyDescent="0.2">
      <c r="A69" s="9"/>
      <c r="M69" s="70"/>
      <c r="N69" s="70"/>
      <c r="O69" s="70"/>
      <c r="P69" s="70"/>
      <c r="Q69" s="70"/>
      <c r="R69" s="70"/>
      <c r="S69" s="70"/>
      <c r="T69" s="70"/>
      <c r="U69" s="70"/>
      <c r="V69" s="70"/>
    </row>
    <row r="70" spans="1:22" s="21" customFormat="1" ht="12.75" customHeight="1" x14ac:dyDescent="0.2">
      <c r="A70" s="9"/>
      <c r="M70" s="70"/>
      <c r="N70" s="70"/>
      <c r="O70" s="70"/>
      <c r="P70" s="70"/>
      <c r="Q70" s="70"/>
      <c r="R70" s="70"/>
      <c r="S70" s="70"/>
      <c r="T70" s="70"/>
      <c r="U70" s="70"/>
      <c r="V70" s="70"/>
    </row>
    <row r="71" spans="1:22" s="21" customFormat="1" ht="12.75" customHeight="1" x14ac:dyDescent="0.2">
      <c r="A71" s="9"/>
      <c r="M71" s="70"/>
      <c r="N71" s="70"/>
      <c r="O71" s="70"/>
      <c r="P71" s="70"/>
      <c r="Q71" s="70"/>
      <c r="R71" s="70"/>
      <c r="S71" s="70"/>
      <c r="T71" s="70"/>
      <c r="U71" s="70"/>
      <c r="V71" s="70"/>
    </row>
    <row r="72" spans="1:22" s="21" customFormat="1" ht="12.75" customHeight="1" x14ac:dyDescent="0.2">
      <c r="A72" s="9"/>
      <c r="M72" s="70"/>
      <c r="N72" s="70"/>
      <c r="O72" s="70"/>
      <c r="P72" s="70"/>
      <c r="Q72" s="70"/>
      <c r="R72" s="70"/>
      <c r="S72" s="70"/>
      <c r="T72" s="70"/>
      <c r="U72" s="70"/>
      <c r="V72" s="70"/>
    </row>
    <row r="73" spans="1:22" s="21" customFormat="1" ht="12.75" customHeight="1" x14ac:dyDescent="0.2">
      <c r="A73" s="9"/>
      <c r="M73" s="70"/>
      <c r="N73" s="70"/>
      <c r="O73" s="70"/>
      <c r="P73" s="70"/>
      <c r="Q73" s="70"/>
      <c r="R73" s="70"/>
      <c r="S73" s="70"/>
      <c r="T73" s="70"/>
      <c r="U73" s="70"/>
      <c r="V73" s="70"/>
    </row>
    <row r="74" spans="1:22" s="21" customFormat="1" ht="12.75" customHeight="1" x14ac:dyDescent="0.2">
      <c r="A74" s="9"/>
      <c r="M74" s="70"/>
      <c r="N74" s="70"/>
      <c r="O74" s="70"/>
      <c r="P74" s="70"/>
      <c r="Q74" s="70"/>
      <c r="R74" s="70"/>
      <c r="S74" s="70"/>
      <c r="T74" s="70"/>
      <c r="U74" s="70"/>
      <c r="V74" s="70"/>
    </row>
    <row r="75" spans="1:22" s="21" customFormat="1" ht="12.75" customHeight="1" x14ac:dyDescent="0.2">
      <c r="A75" s="9"/>
      <c r="M75" s="70"/>
      <c r="N75" s="70"/>
      <c r="O75" s="70"/>
      <c r="P75" s="70"/>
      <c r="Q75" s="70"/>
      <c r="R75" s="70"/>
      <c r="S75" s="70"/>
      <c r="T75" s="70"/>
      <c r="U75" s="70"/>
      <c r="V75" s="70"/>
    </row>
    <row r="76" spans="1:22" s="21" customFormat="1" ht="12.75" customHeight="1" x14ac:dyDescent="0.2">
      <c r="A76" s="9"/>
      <c r="M76" s="70"/>
      <c r="N76" s="70"/>
      <c r="O76" s="70"/>
      <c r="P76" s="70"/>
      <c r="Q76" s="70"/>
      <c r="R76" s="70"/>
      <c r="S76" s="70"/>
      <c r="T76" s="70"/>
      <c r="U76" s="70"/>
      <c r="V76" s="70"/>
    </row>
    <row r="77" spans="1:22" s="21" customFormat="1" ht="12.75" customHeight="1" x14ac:dyDescent="0.2">
      <c r="A77" s="9"/>
      <c r="M77" s="70"/>
      <c r="N77" s="70"/>
      <c r="O77" s="70"/>
      <c r="P77" s="70"/>
      <c r="Q77" s="70"/>
      <c r="R77" s="70"/>
      <c r="S77" s="70"/>
      <c r="T77" s="70"/>
      <c r="U77" s="70"/>
      <c r="V77" s="70"/>
    </row>
    <row r="78" spans="1:22" s="21" customFormat="1" ht="12.75" customHeight="1" x14ac:dyDescent="0.2">
      <c r="A78" s="9"/>
      <c r="M78" s="70"/>
      <c r="N78" s="70"/>
      <c r="O78" s="70"/>
      <c r="P78" s="70"/>
      <c r="Q78" s="70"/>
      <c r="R78" s="70"/>
      <c r="S78" s="70"/>
      <c r="T78" s="70"/>
      <c r="U78" s="70"/>
      <c r="V78" s="70"/>
    </row>
    <row r="79" spans="1:22" s="21" customFormat="1" ht="12.75" customHeight="1" x14ac:dyDescent="0.2">
      <c r="A79" s="9"/>
      <c r="M79" s="70"/>
      <c r="N79" s="70"/>
      <c r="O79" s="70"/>
      <c r="P79" s="70"/>
      <c r="Q79" s="70"/>
      <c r="R79" s="70"/>
      <c r="S79" s="70"/>
      <c r="T79" s="70"/>
      <c r="U79" s="70"/>
      <c r="V79" s="70"/>
    </row>
    <row r="80" spans="1:22" s="21" customFormat="1" ht="12.75" customHeight="1" x14ac:dyDescent="0.2">
      <c r="A80" s="18"/>
      <c r="B80" s="20"/>
      <c r="C80" s="20"/>
      <c r="D80" s="20"/>
      <c r="E80" s="20"/>
      <c r="F80" s="20"/>
      <c r="G80" s="20"/>
      <c r="H80" s="20"/>
      <c r="I80" s="20"/>
      <c r="J80" s="20"/>
      <c r="M80" s="70"/>
      <c r="N80" s="70"/>
      <c r="O80" s="70"/>
      <c r="P80" s="70"/>
      <c r="Q80" s="70"/>
      <c r="R80" s="70"/>
      <c r="S80" s="70"/>
      <c r="T80" s="70"/>
      <c r="U80" s="70"/>
      <c r="V80" s="70"/>
    </row>
    <row r="81" spans="11:12" ht="12.75" customHeight="1" x14ac:dyDescent="0.2">
      <c r="K81" s="21"/>
      <c r="L81" s="21"/>
    </row>
    <row r="82" spans="11:12" ht="12.75" customHeight="1" x14ac:dyDescent="0.2">
      <c r="K82" s="21"/>
      <c r="L82" s="21"/>
    </row>
    <row r="83" spans="11:12" ht="12.75" customHeight="1" x14ac:dyDescent="0.2">
      <c r="K83" s="21"/>
      <c r="L83" s="21"/>
    </row>
    <row r="84" spans="11:12" ht="12.75" customHeight="1" x14ac:dyDescent="0.2">
      <c r="K84" s="21"/>
      <c r="L84" s="21"/>
    </row>
    <row r="85" spans="11:12" ht="12.75" customHeight="1" x14ac:dyDescent="0.2">
      <c r="K85" s="21"/>
      <c r="L85" s="21"/>
    </row>
    <row r="86" spans="11:12" ht="12.75" customHeight="1" x14ac:dyDescent="0.2">
      <c r="K86" s="21"/>
      <c r="L86" s="21"/>
    </row>
    <row r="87" spans="11:12" ht="12.75" customHeight="1" x14ac:dyDescent="0.2">
      <c r="K87" s="21"/>
      <c r="L87" s="21"/>
    </row>
    <row r="88" spans="11:12" ht="12.75" customHeight="1" x14ac:dyDescent="0.2">
      <c r="K88" s="21"/>
      <c r="L88" s="21"/>
    </row>
    <row r="89" spans="11:12" ht="12.75" customHeight="1" x14ac:dyDescent="0.2">
      <c r="K89" s="21"/>
      <c r="L89" s="21"/>
    </row>
    <row r="90" spans="11:12" ht="12.75" customHeight="1" x14ac:dyDescent="0.2">
      <c r="K90" s="21"/>
      <c r="L90" s="21"/>
    </row>
    <row r="91" spans="11:12" ht="12.75" customHeight="1" x14ac:dyDescent="0.2">
      <c r="K91" s="21"/>
      <c r="L91" s="21"/>
    </row>
    <row r="92" spans="11:12" ht="12.75" customHeight="1" x14ac:dyDescent="0.2">
      <c r="K92" s="21"/>
      <c r="L92" s="21"/>
    </row>
    <row r="93" spans="11:12" ht="12.75" customHeight="1" x14ac:dyDescent="0.2">
      <c r="K93" s="21"/>
      <c r="L93" s="21"/>
    </row>
    <row r="94" spans="11:12" ht="12.75" customHeight="1" x14ac:dyDescent="0.2">
      <c r="K94" s="21"/>
      <c r="L94" s="21"/>
    </row>
    <row r="95" spans="11:12" ht="12.75" customHeight="1" x14ac:dyDescent="0.2">
      <c r="K95" s="21"/>
      <c r="L95" s="21"/>
    </row>
    <row r="96" spans="11:12" ht="12.75" customHeight="1" x14ac:dyDescent="0.2">
      <c r="K96" s="21"/>
      <c r="L96" s="21"/>
    </row>
    <row r="97" spans="11:12" ht="12.75" customHeight="1" x14ac:dyDescent="0.2">
      <c r="K97" s="21"/>
      <c r="L97" s="21"/>
    </row>
    <row r="98" spans="11:12" ht="12.75" customHeight="1" x14ac:dyDescent="0.2">
      <c r="K98" s="21"/>
      <c r="L98" s="21"/>
    </row>
    <row r="99" spans="11:12" ht="12.75" customHeight="1" x14ac:dyDescent="0.2">
      <c r="K99" s="21"/>
      <c r="L99" s="21"/>
    </row>
    <row r="100" spans="11:12" ht="12.75" customHeight="1" x14ac:dyDescent="0.2">
      <c r="K100" s="21"/>
      <c r="L100" s="21"/>
    </row>
    <row r="101" spans="11:12" ht="12.75" customHeight="1" x14ac:dyDescent="0.2">
      <c r="K101" s="21"/>
      <c r="L101" s="21"/>
    </row>
    <row r="102" spans="11:12" ht="12.75" customHeight="1" x14ac:dyDescent="0.2">
      <c r="K102" s="21"/>
      <c r="L102" s="21"/>
    </row>
    <row r="103" spans="11:12" ht="12.75" customHeight="1" x14ac:dyDescent="0.2">
      <c r="K103" s="21"/>
      <c r="L103" s="21"/>
    </row>
    <row r="104" spans="11:12" ht="12.75" customHeight="1" x14ac:dyDescent="0.2">
      <c r="K104" s="21"/>
      <c r="L104" s="21"/>
    </row>
    <row r="105" spans="11:12" ht="12.75" customHeight="1" x14ac:dyDescent="0.2">
      <c r="K105" s="21"/>
      <c r="L105" s="21"/>
    </row>
    <row r="106" spans="11:12" ht="12.75" customHeight="1" x14ac:dyDescent="0.2">
      <c r="K106" s="21"/>
      <c r="L106" s="21"/>
    </row>
    <row r="107" spans="11:12" ht="12.75" customHeight="1" x14ac:dyDescent="0.2">
      <c r="K107" s="21"/>
      <c r="L107" s="21"/>
    </row>
    <row r="108" spans="11:12" ht="12.75" customHeight="1" x14ac:dyDescent="0.2">
      <c r="K108" s="21"/>
      <c r="L108" s="21"/>
    </row>
    <row r="109" spans="11:12" ht="12.75" customHeight="1" x14ac:dyDescent="0.2">
      <c r="K109" s="21"/>
      <c r="L109" s="21"/>
    </row>
    <row r="110" spans="11:12" ht="12.75" customHeight="1" x14ac:dyDescent="0.2">
      <c r="K110" s="21"/>
      <c r="L110" s="21"/>
    </row>
    <row r="111" spans="11:12" ht="12.75" customHeight="1" x14ac:dyDescent="0.2">
      <c r="K111" s="21"/>
      <c r="L111" s="21"/>
    </row>
    <row r="112" spans="11:12" ht="12.75" customHeight="1" x14ac:dyDescent="0.2">
      <c r="K112" s="21"/>
      <c r="L112" s="21"/>
    </row>
    <row r="113" spans="11:12" ht="12.75" customHeight="1" x14ac:dyDescent="0.2">
      <c r="K113" s="21"/>
      <c r="L113" s="21"/>
    </row>
    <row r="114" spans="11:12" ht="12.75" customHeight="1" x14ac:dyDescent="0.2">
      <c r="K114" s="21"/>
      <c r="L114" s="21"/>
    </row>
    <row r="115" spans="11:12" ht="12.75" customHeight="1" x14ac:dyDescent="0.2">
      <c r="K115" s="21"/>
      <c r="L115" s="21"/>
    </row>
    <row r="116" spans="11:12" ht="12.75" customHeight="1" x14ac:dyDescent="0.2">
      <c r="K116" s="21"/>
      <c r="L116" s="21"/>
    </row>
    <row r="117" spans="11:12" ht="12.75" customHeight="1" x14ac:dyDescent="0.2">
      <c r="K117" s="21"/>
      <c r="L117" s="21"/>
    </row>
    <row r="118" spans="11:12" ht="12.75" customHeight="1" x14ac:dyDescent="0.2">
      <c r="K118" s="21"/>
      <c r="L118" s="21"/>
    </row>
    <row r="119" spans="11:12" ht="12.75" customHeight="1" x14ac:dyDescent="0.2">
      <c r="K119" s="21"/>
      <c r="L119" s="21"/>
    </row>
    <row r="120" spans="11:12" ht="12.75" customHeight="1" x14ac:dyDescent="0.2">
      <c r="K120" s="21"/>
      <c r="L120" s="21"/>
    </row>
    <row r="121" spans="11:12" ht="12.75" customHeight="1" x14ac:dyDescent="0.2">
      <c r="K121" s="21"/>
      <c r="L121" s="21"/>
    </row>
    <row r="122" spans="11:12" ht="12.75" customHeight="1" x14ac:dyDescent="0.2">
      <c r="K122" s="21"/>
      <c r="L122" s="21"/>
    </row>
    <row r="123" spans="11:12" ht="12.75" customHeight="1" x14ac:dyDescent="0.2">
      <c r="K123" s="21"/>
      <c r="L123" s="21"/>
    </row>
    <row r="124" spans="11:12" ht="12.75" customHeight="1" x14ac:dyDescent="0.2">
      <c r="K124" s="21"/>
      <c r="L124" s="21"/>
    </row>
    <row r="125" spans="11:12" ht="12.75" customHeight="1" x14ac:dyDescent="0.2">
      <c r="K125" s="21"/>
      <c r="L125" s="21"/>
    </row>
    <row r="126" spans="11:12" ht="12.75" customHeight="1" x14ac:dyDescent="0.2">
      <c r="K126" s="21"/>
      <c r="L126" s="21"/>
    </row>
    <row r="127" spans="11:12" ht="12.75" customHeight="1" x14ac:dyDescent="0.2">
      <c r="K127" s="21"/>
      <c r="L127" s="21"/>
    </row>
    <row r="128" spans="11:12" ht="12.75" customHeight="1" x14ac:dyDescent="0.2">
      <c r="K128" s="21"/>
      <c r="L128" s="21"/>
    </row>
    <row r="129" spans="11:12" ht="12.75" customHeight="1" x14ac:dyDescent="0.2">
      <c r="K129" s="21"/>
      <c r="L129" s="21"/>
    </row>
    <row r="130" spans="11:12" ht="12.75" customHeight="1" x14ac:dyDescent="0.2">
      <c r="K130" s="21"/>
      <c r="L130" s="21"/>
    </row>
    <row r="131" spans="11:12" ht="12.75" customHeight="1" x14ac:dyDescent="0.2">
      <c r="K131" s="21"/>
      <c r="L131" s="21"/>
    </row>
    <row r="132" spans="11:12" ht="12.75" customHeight="1" x14ac:dyDescent="0.2">
      <c r="K132" s="21"/>
      <c r="L132" s="21"/>
    </row>
    <row r="133" spans="11:12" ht="12.75" customHeight="1" x14ac:dyDescent="0.2">
      <c r="K133" s="21"/>
      <c r="L133" s="21"/>
    </row>
    <row r="134" spans="11:12" ht="12.75" customHeight="1" x14ac:dyDescent="0.2">
      <c r="K134" s="21"/>
      <c r="L134" s="21"/>
    </row>
    <row r="135" spans="11:12" ht="12.75" customHeight="1" x14ac:dyDescent="0.2">
      <c r="K135" s="21"/>
      <c r="L135" s="21"/>
    </row>
    <row r="136" spans="11:12" ht="12.75" customHeight="1" x14ac:dyDescent="0.2">
      <c r="K136" s="21"/>
      <c r="L136" s="21"/>
    </row>
    <row r="137" spans="11:12" ht="12.75" customHeight="1" x14ac:dyDescent="0.2">
      <c r="K137" s="21"/>
      <c r="L137" s="21"/>
    </row>
    <row r="138" spans="11:12" ht="12.75" customHeight="1" x14ac:dyDescent="0.2">
      <c r="K138" s="21"/>
      <c r="L138" s="21"/>
    </row>
    <row r="139" spans="11:12" ht="12.75" customHeight="1" x14ac:dyDescent="0.2">
      <c r="K139" s="21"/>
      <c r="L139" s="21"/>
    </row>
    <row r="140" spans="11:12" ht="12.75" customHeight="1" x14ac:dyDescent="0.2">
      <c r="K140" s="21"/>
      <c r="L140" s="21"/>
    </row>
    <row r="141" spans="11:12" ht="12.75" customHeight="1" x14ac:dyDescent="0.2">
      <c r="K141" s="21"/>
      <c r="L141" s="21"/>
    </row>
    <row r="142" spans="11:12" ht="12.75" customHeight="1" x14ac:dyDescent="0.2">
      <c r="K142" s="21"/>
      <c r="L142" s="21"/>
    </row>
    <row r="143" spans="11:12" ht="12.75" customHeight="1" x14ac:dyDescent="0.2">
      <c r="K143" s="21"/>
      <c r="L143" s="21"/>
    </row>
    <row r="144" spans="11:12" ht="12.75" customHeight="1" x14ac:dyDescent="0.2">
      <c r="K144" s="21"/>
      <c r="L144" s="21"/>
    </row>
    <row r="145" spans="11:12" ht="12.75" customHeight="1" x14ac:dyDescent="0.2">
      <c r="K145" s="21"/>
      <c r="L145" s="21"/>
    </row>
    <row r="146" spans="11:12" ht="12.75" customHeight="1" x14ac:dyDescent="0.2">
      <c r="K146" s="21"/>
      <c r="L146" s="21"/>
    </row>
    <row r="147" spans="11:12" ht="12.75" customHeight="1" x14ac:dyDescent="0.2">
      <c r="K147" s="21"/>
      <c r="L147" s="21"/>
    </row>
    <row r="148" spans="11:12" ht="12.75" customHeight="1" x14ac:dyDescent="0.2">
      <c r="K148" s="21"/>
      <c r="L148" s="21"/>
    </row>
    <row r="149" spans="11:12" ht="12.75" customHeight="1" x14ac:dyDescent="0.2">
      <c r="K149" s="21"/>
      <c r="L149" s="21"/>
    </row>
    <row r="150" spans="11:12" ht="12.75" customHeight="1" x14ac:dyDescent="0.2">
      <c r="K150" s="21"/>
      <c r="L150" s="21"/>
    </row>
    <row r="151" spans="11:12" ht="12.75" customHeight="1" x14ac:dyDescent="0.2">
      <c r="K151" s="21"/>
      <c r="L151" s="21"/>
    </row>
    <row r="152" spans="11:12" ht="12.75" customHeight="1" x14ac:dyDescent="0.2">
      <c r="K152" s="21"/>
      <c r="L152" s="21"/>
    </row>
    <row r="153" spans="11:12" ht="12.75" customHeight="1" x14ac:dyDescent="0.2">
      <c r="K153" s="21"/>
      <c r="L153" s="21"/>
    </row>
    <row r="154" spans="11:12" ht="12.75" customHeight="1" x14ac:dyDescent="0.2">
      <c r="K154" s="21"/>
      <c r="L154" s="21"/>
    </row>
    <row r="155" spans="11:12" ht="12.75" customHeight="1" x14ac:dyDescent="0.2">
      <c r="K155" s="21"/>
      <c r="L155" s="21"/>
    </row>
    <row r="156" spans="11:12" ht="12.75" customHeight="1" x14ac:dyDescent="0.2">
      <c r="K156" s="21"/>
      <c r="L156" s="21"/>
    </row>
    <row r="157" spans="11:12" ht="12.75" customHeight="1" x14ac:dyDescent="0.2">
      <c r="K157" s="21"/>
      <c r="L157" s="21"/>
    </row>
    <row r="158" spans="11:12" ht="12.75" customHeight="1" x14ac:dyDescent="0.2">
      <c r="K158" s="21"/>
      <c r="L158" s="21"/>
    </row>
    <row r="159" spans="11:12" ht="12.75" customHeight="1" x14ac:dyDescent="0.2">
      <c r="K159" s="21"/>
      <c r="L159" s="21"/>
    </row>
    <row r="160" spans="11:12" ht="12.75" customHeight="1" x14ac:dyDescent="0.2">
      <c r="K160" s="21"/>
      <c r="L160" s="21"/>
    </row>
    <row r="161" spans="11:12" ht="12.75" customHeight="1" x14ac:dyDescent="0.2">
      <c r="K161" s="21"/>
      <c r="L161" s="21"/>
    </row>
    <row r="162" spans="11:12" ht="12.75" customHeight="1" x14ac:dyDescent="0.2">
      <c r="K162" s="21"/>
      <c r="L162" s="21"/>
    </row>
    <row r="163" spans="11:12" ht="12.75" customHeight="1" x14ac:dyDescent="0.2">
      <c r="K163" s="21"/>
      <c r="L163" s="21"/>
    </row>
    <row r="164" spans="11:12" ht="12.75" customHeight="1" x14ac:dyDescent="0.2">
      <c r="K164" s="21"/>
      <c r="L164" s="21"/>
    </row>
    <row r="165" spans="11:12" ht="12.75" customHeight="1" x14ac:dyDescent="0.2">
      <c r="K165" s="21"/>
      <c r="L165" s="21"/>
    </row>
    <row r="166" spans="11:12" ht="12.75" customHeight="1" x14ac:dyDescent="0.2">
      <c r="K166" s="21"/>
      <c r="L166" s="21"/>
    </row>
    <row r="167" spans="11:12" ht="12.75" customHeight="1" x14ac:dyDescent="0.2">
      <c r="K167" s="21"/>
      <c r="L167" s="21"/>
    </row>
    <row r="168" spans="11:12" ht="12.75" customHeight="1" x14ac:dyDescent="0.2">
      <c r="K168" s="21"/>
      <c r="L168" s="21"/>
    </row>
    <row r="169" spans="11:12" ht="12.75" customHeight="1" x14ac:dyDescent="0.2">
      <c r="K169" s="21"/>
    </row>
  </sheetData>
  <mergeCells count="3">
    <mergeCell ref="J6:L6"/>
    <mergeCell ref="F6:H6"/>
    <mergeCell ref="B6:D6"/>
  </mergeCells>
  <phoneticPr fontId="3" type="noConversion"/>
  <pageMargins left="0.70866141732283472" right="0.15748031496062992" top="0.98425196850393704" bottom="0.55118110236220474" header="0.51181102362204722" footer="0.51181102362204722"/>
  <pageSetup paperSize="9" scale="76" orientation="portrait" r:id="rId1"/>
  <headerFooter alignWithMargins="0">
    <oddHeader>&amp;R&amp;"Arial,Fet"LASTBILAR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16385" r:id="rId4">
          <objectPr defaultSize="0" autoLine="0" autoPict="0" r:id="rId5">
            <anchor moveWithCells="1">
              <from>
                <xdr:col>0</xdr:col>
                <xdr:colOff>38100</xdr:colOff>
                <xdr:row>30</xdr:row>
                <xdr:rowOff>114300</xdr:rowOff>
              </from>
              <to>
                <xdr:col>1</xdr:col>
                <xdr:colOff>419100</xdr:colOff>
                <xdr:row>32</xdr:row>
                <xdr:rowOff>28575</xdr:rowOff>
              </to>
            </anchor>
          </objectPr>
        </oleObject>
      </mc:Choice>
      <mc:Fallback>
        <oleObject progId="Paint.Picture" shapeId="16385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9">
    <pageSetUpPr fitToPage="1"/>
  </sheetPr>
  <dimension ref="A1:R61"/>
  <sheetViews>
    <sheetView showGridLines="0" tabSelected="1" zoomScaleNormal="100" workbookViewId="0">
      <selection sqref="A1:L1"/>
    </sheetView>
  </sheetViews>
  <sheetFormatPr defaultRowHeight="12.75" customHeight="1" x14ac:dyDescent="0.2"/>
  <cols>
    <col min="1" max="1" width="14.5703125" style="24" customWidth="1"/>
    <col min="2" max="2" width="18.28515625" style="24" customWidth="1"/>
    <col min="3" max="3" width="17.7109375" style="24" customWidth="1"/>
    <col min="4" max="4" width="21.85546875" style="24" customWidth="1"/>
    <col min="5" max="5" width="20.5703125" style="24" customWidth="1"/>
    <col min="6" max="6" width="9.28515625" style="24" bestFit="1" customWidth="1"/>
    <col min="7" max="7" width="10" style="24" bestFit="1" customWidth="1"/>
    <col min="8" max="8" width="9.28515625" style="24" bestFit="1" customWidth="1"/>
    <col min="9" max="16384" width="9.140625" style="24"/>
  </cols>
  <sheetData>
    <row r="1" spans="1:18" ht="12.75" customHeight="1" x14ac:dyDescent="0.2">
      <c r="E1" s="46"/>
    </row>
    <row r="2" spans="1:18" ht="12.75" customHeight="1" x14ac:dyDescent="0.2">
      <c r="A2" s="116" t="s">
        <v>194</v>
      </c>
    </row>
    <row r="3" spans="1:18" ht="12.75" customHeight="1" x14ac:dyDescent="0.2">
      <c r="A3" s="95" t="s">
        <v>211</v>
      </c>
    </row>
    <row r="4" spans="1:18" ht="12.75" customHeight="1" x14ac:dyDescent="0.2">
      <c r="A4" s="270" t="s">
        <v>212</v>
      </c>
    </row>
    <row r="5" spans="1:18" ht="12.75" customHeight="1" x14ac:dyDescent="0.2">
      <c r="A5" s="64"/>
      <c r="B5" s="64"/>
      <c r="C5" s="64"/>
      <c r="D5" s="64"/>
      <c r="L5" s="20"/>
      <c r="M5" s="20"/>
      <c r="N5" s="20"/>
      <c r="O5" s="20"/>
      <c r="P5" s="20"/>
      <c r="Q5" s="20"/>
      <c r="R5" s="20"/>
    </row>
    <row r="6" spans="1:18" s="20" customFormat="1" ht="12.75" customHeight="1" x14ac:dyDescent="0.2">
      <c r="A6" s="26" t="s">
        <v>53</v>
      </c>
      <c r="B6" s="144" t="s">
        <v>72</v>
      </c>
      <c r="C6" s="144" t="s">
        <v>73</v>
      </c>
      <c r="D6" s="144" t="s">
        <v>17</v>
      </c>
      <c r="L6" s="24"/>
      <c r="M6" s="24"/>
      <c r="N6" s="24"/>
      <c r="O6" s="24"/>
      <c r="P6" s="24"/>
      <c r="Q6" s="24"/>
      <c r="R6" s="24"/>
    </row>
    <row r="7" spans="1:18" ht="12.75" customHeight="1" x14ac:dyDescent="0.2">
      <c r="A7" s="104" t="s">
        <v>74</v>
      </c>
      <c r="B7" s="38">
        <v>14425680.9</v>
      </c>
      <c r="C7" s="38">
        <v>19788</v>
      </c>
      <c r="D7" s="38">
        <f>B7/C7</f>
        <v>729.01156761673747</v>
      </c>
      <c r="E7" s="233"/>
      <c r="F7" s="233"/>
      <c r="G7" s="260"/>
      <c r="H7" s="261"/>
    </row>
    <row r="8" spans="1:18" ht="12.75" customHeight="1" x14ac:dyDescent="0.2">
      <c r="A8" s="51" t="s">
        <v>54</v>
      </c>
      <c r="B8" s="38">
        <v>109998543.40000001</v>
      </c>
      <c r="C8" s="38">
        <v>91430</v>
      </c>
      <c r="D8" s="38">
        <f t="shared" ref="D8:D23" si="0">B8/C8</f>
        <v>1203.090270152029</v>
      </c>
      <c r="E8" s="233"/>
      <c r="F8" s="233"/>
      <c r="G8" s="260"/>
      <c r="H8" s="261"/>
    </row>
    <row r="9" spans="1:18" ht="12.75" customHeight="1" x14ac:dyDescent="0.2">
      <c r="A9" s="51" t="s">
        <v>55</v>
      </c>
      <c r="B9" s="38">
        <v>221542004</v>
      </c>
      <c r="C9" s="38">
        <v>153380</v>
      </c>
      <c r="D9" s="38">
        <f t="shared" si="0"/>
        <v>1444.3995566566698</v>
      </c>
      <c r="E9" s="233"/>
      <c r="F9" s="233"/>
      <c r="G9" s="260"/>
      <c r="H9" s="261"/>
    </row>
    <row r="10" spans="1:18" ht="12.75" customHeight="1" x14ac:dyDescent="0.2">
      <c r="A10" s="51" t="s">
        <v>56</v>
      </c>
      <c r="B10" s="38">
        <v>299173902.80000001</v>
      </c>
      <c r="C10" s="38">
        <v>197297</v>
      </c>
      <c r="D10" s="38">
        <f t="shared" si="0"/>
        <v>1516.3631621362717</v>
      </c>
      <c r="E10" s="233"/>
      <c r="F10" s="233"/>
      <c r="G10" s="260"/>
      <c r="H10" s="261"/>
    </row>
    <row r="11" spans="1:18" ht="12.75" customHeight="1" x14ac:dyDescent="0.2">
      <c r="A11" s="51" t="s">
        <v>57</v>
      </c>
      <c r="B11" s="38">
        <v>205133152.40000001</v>
      </c>
      <c r="C11" s="38">
        <v>143575</v>
      </c>
      <c r="D11" s="38">
        <f t="shared" si="0"/>
        <v>1428.7525850600732</v>
      </c>
      <c r="E11" s="233"/>
      <c r="F11" s="233"/>
      <c r="G11" s="260"/>
      <c r="H11" s="261"/>
    </row>
    <row r="12" spans="1:18" ht="12.75" customHeight="1" x14ac:dyDescent="0.2">
      <c r="A12" s="51" t="s">
        <v>58</v>
      </c>
      <c r="B12" s="38">
        <v>7495121.2000000002</v>
      </c>
      <c r="C12" s="38">
        <v>7115</v>
      </c>
      <c r="D12" s="38">
        <f t="shared" si="0"/>
        <v>1053.4253267744202</v>
      </c>
      <c r="E12" s="233"/>
      <c r="F12" s="233"/>
      <c r="G12" s="260"/>
      <c r="H12" s="261"/>
    </row>
    <row r="13" spans="1:18" ht="12.75" customHeight="1" x14ac:dyDescent="0.2">
      <c r="A13" s="51" t="s">
        <v>59</v>
      </c>
      <c r="B13" s="38">
        <v>6162298.2000000002</v>
      </c>
      <c r="C13" s="38">
        <v>5211</v>
      </c>
      <c r="D13" s="38">
        <f t="shared" si="0"/>
        <v>1182.5557858376512</v>
      </c>
      <c r="E13" s="233"/>
      <c r="F13" s="233"/>
      <c r="G13" s="260"/>
      <c r="H13" s="261"/>
    </row>
    <row r="14" spans="1:18" ht="12.75" customHeight="1" x14ac:dyDescent="0.2">
      <c r="A14" s="51" t="s">
        <v>60</v>
      </c>
      <c r="B14" s="38">
        <v>11467196.199999999</v>
      </c>
      <c r="C14" s="38">
        <v>6516</v>
      </c>
      <c r="D14" s="38">
        <f t="shared" si="0"/>
        <v>1759.8520871700428</v>
      </c>
      <c r="E14" s="233"/>
      <c r="F14" s="233"/>
      <c r="G14" s="260"/>
      <c r="H14" s="261"/>
    </row>
    <row r="15" spans="1:18" ht="12.75" customHeight="1" x14ac:dyDescent="0.2">
      <c r="A15" s="51" t="s">
        <v>61</v>
      </c>
      <c r="B15" s="38">
        <v>10318770.5</v>
      </c>
      <c r="C15" s="38">
        <v>6400</v>
      </c>
      <c r="D15" s="38">
        <f t="shared" si="0"/>
        <v>1612.307890625</v>
      </c>
      <c r="E15" s="233"/>
      <c r="F15" s="233"/>
      <c r="G15" s="260"/>
      <c r="H15" s="261"/>
    </row>
    <row r="16" spans="1:18" ht="12.75" customHeight="1" x14ac:dyDescent="0.2">
      <c r="A16" s="51" t="s">
        <v>62</v>
      </c>
      <c r="B16" s="38">
        <v>43918911</v>
      </c>
      <c r="C16" s="38">
        <v>14058</v>
      </c>
      <c r="D16" s="38">
        <f t="shared" si="0"/>
        <v>3124.1222791293212</v>
      </c>
      <c r="E16" s="233"/>
      <c r="F16" s="233"/>
      <c r="G16" s="260"/>
      <c r="H16" s="261"/>
    </row>
    <row r="17" spans="1:18" ht="12.75" customHeight="1" x14ac:dyDescent="0.2">
      <c r="A17" s="51" t="s">
        <v>63</v>
      </c>
      <c r="B17" s="38">
        <v>5297138</v>
      </c>
      <c r="C17" s="38">
        <v>2515</v>
      </c>
      <c r="D17" s="38">
        <f t="shared" si="0"/>
        <v>2106.2178926441352</v>
      </c>
      <c r="E17" s="233"/>
      <c r="F17" s="233"/>
      <c r="G17" s="260"/>
      <c r="H17" s="261"/>
    </row>
    <row r="18" spans="1:18" ht="12.75" customHeight="1" x14ac:dyDescent="0.2">
      <c r="A18" s="51" t="s">
        <v>64</v>
      </c>
      <c r="B18" s="38">
        <v>843065.1</v>
      </c>
      <c r="C18" s="38">
        <v>869</v>
      </c>
      <c r="D18" s="38">
        <f t="shared" si="0"/>
        <v>970.15546605293434</v>
      </c>
      <c r="E18" s="233"/>
      <c r="F18" s="233"/>
      <c r="G18" s="260"/>
      <c r="H18" s="261"/>
    </row>
    <row r="19" spans="1:18" ht="12.75" customHeight="1" x14ac:dyDescent="0.2">
      <c r="A19" s="51" t="s">
        <v>65</v>
      </c>
      <c r="B19" s="38">
        <v>29712699.5</v>
      </c>
      <c r="C19" s="38">
        <v>7950</v>
      </c>
      <c r="D19" s="38">
        <f t="shared" si="0"/>
        <v>3737.4464779874215</v>
      </c>
      <c r="E19" s="233"/>
      <c r="F19" s="233"/>
      <c r="G19" s="260"/>
      <c r="H19" s="261"/>
    </row>
    <row r="20" spans="1:18" ht="12.75" customHeight="1" x14ac:dyDescent="0.2">
      <c r="A20" s="51" t="s">
        <v>66</v>
      </c>
      <c r="B20" s="38">
        <v>198881878.90000001</v>
      </c>
      <c r="C20" s="38">
        <v>29866</v>
      </c>
      <c r="D20" s="38">
        <f t="shared" si="0"/>
        <v>6659.1401225473783</v>
      </c>
      <c r="E20" s="233"/>
      <c r="F20" s="233"/>
      <c r="G20" s="260"/>
      <c r="H20" s="261"/>
    </row>
    <row r="21" spans="1:18" ht="12.75" customHeight="1" x14ac:dyDescent="0.2">
      <c r="A21" s="51" t="s">
        <v>67</v>
      </c>
      <c r="B21" s="38">
        <v>49827420</v>
      </c>
      <c r="C21" s="38">
        <v>8097</v>
      </c>
      <c r="D21" s="38">
        <f t="shared" si="0"/>
        <v>6153.8125231567246</v>
      </c>
      <c r="E21" s="233"/>
      <c r="F21" s="233"/>
      <c r="G21" s="260"/>
      <c r="H21" s="261"/>
    </row>
    <row r="22" spans="1:18" ht="12.75" customHeight="1" x14ac:dyDescent="0.2">
      <c r="A22" s="51" t="s">
        <v>68</v>
      </c>
      <c r="B22" s="38">
        <v>39254052</v>
      </c>
      <c r="C22" s="38">
        <v>8872</v>
      </c>
      <c r="D22" s="38">
        <f t="shared" si="0"/>
        <v>4424.4873760144274</v>
      </c>
      <c r="E22" s="233"/>
      <c r="F22" s="233"/>
      <c r="G22" s="260"/>
      <c r="H22" s="261"/>
      <c r="L22" s="234"/>
      <c r="M22" s="72"/>
      <c r="N22" s="235"/>
      <c r="O22" s="21"/>
      <c r="P22" s="21"/>
      <c r="Q22" s="21"/>
      <c r="R22" s="21"/>
    </row>
    <row r="23" spans="1:18" s="21" customFormat="1" ht="12.75" customHeight="1" x14ac:dyDescent="0.2">
      <c r="A23" s="149" t="s">
        <v>13</v>
      </c>
      <c r="B23" s="216">
        <f>SUM(B7:B22)</f>
        <v>1253451834.1000001</v>
      </c>
      <c r="C23" s="216">
        <f>SUM(C7:C22)</f>
        <v>702939</v>
      </c>
      <c r="D23" s="216">
        <f t="shared" si="0"/>
        <v>1783.1587578723049</v>
      </c>
      <c r="E23" s="233"/>
      <c r="F23" s="234"/>
      <c r="G23" s="262"/>
      <c r="H23" s="262"/>
      <c r="I23" s="234"/>
      <c r="J23" s="24"/>
      <c r="K23" s="24"/>
      <c r="L23" s="24"/>
      <c r="M23" s="24"/>
      <c r="N23" s="24"/>
      <c r="O23" s="24"/>
      <c r="P23" s="24"/>
      <c r="Q23" s="24"/>
      <c r="R23" s="24"/>
    </row>
    <row r="24" spans="1:18" ht="12.75" customHeight="1" x14ac:dyDescent="0.2">
      <c r="A24" s="68" t="s">
        <v>225</v>
      </c>
      <c r="B24" s="236"/>
      <c r="C24" s="236"/>
      <c r="D24" s="236"/>
      <c r="G24" s="261"/>
      <c r="H24" s="261"/>
    </row>
    <row r="26" spans="1:18" ht="20.25" customHeight="1" x14ac:dyDescent="0.2">
      <c r="B26" s="236"/>
      <c r="C26" s="236"/>
      <c r="D26" s="236"/>
      <c r="J26" s="21"/>
      <c r="K26" s="20"/>
      <c r="L26" s="21"/>
      <c r="M26" s="20"/>
      <c r="N26" s="20"/>
      <c r="O26" s="20"/>
      <c r="P26" s="20"/>
      <c r="Q26" s="20"/>
      <c r="R26" s="20"/>
    </row>
    <row r="27" spans="1:18" ht="20.25" customHeight="1" x14ac:dyDescent="0.2">
      <c r="B27" s="236"/>
      <c r="C27" s="236"/>
      <c r="D27" s="236"/>
      <c r="J27" s="21"/>
      <c r="K27" s="20"/>
      <c r="L27" s="21"/>
      <c r="M27" s="20"/>
      <c r="N27" s="20"/>
      <c r="O27" s="20"/>
      <c r="P27" s="20"/>
      <c r="Q27" s="20"/>
      <c r="R27" s="20"/>
    </row>
    <row r="28" spans="1:18" s="20" customFormat="1" ht="12.75" customHeight="1" x14ac:dyDescent="0.2">
      <c r="A28" s="116" t="s">
        <v>195</v>
      </c>
      <c r="B28" s="237"/>
      <c r="C28" s="24"/>
      <c r="E28" s="23"/>
      <c r="F28" s="21"/>
      <c r="G28" s="21"/>
    </row>
    <row r="29" spans="1:18" s="20" customFormat="1" ht="12.75" customHeight="1" x14ac:dyDescent="0.2">
      <c r="A29" s="95" t="s">
        <v>213</v>
      </c>
      <c r="E29" s="21"/>
      <c r="F29" s="21"/>
      <c r="G29" s="21"/>
    </row>
    <row r="30" spans="1:18" s="20" customFormat="1" ht="12.75" customHeight="1" x14ac:dyDescent="0.2">
      <c r="A30" s="270" t="s">
        <v>214</v>
      </c>
      <c r="E30" s="21"/>
      <c r="F30" s="21"/>
      <c r="G30" s="21"/>
    </row>
    <row r="31" spans="1:18" s="20" customFormat="1" ht="12.75" customHeight="1" x14ac:dyDescent="0.2">
      <c r="A31" s="16"/>
      <c r="B31" s="16"/>
      <c r="C31" s="16"/>
      <c r="D31" s="16"/>
      <c r="E31" s="21"/>
      <c r="F31" s="21"/>
      <c r="G31" s="21"/>
    </row>
    <row r="32" spans="1:18" s="20" customFormat="1" ht="12.75" customHeight="1" x14ac:dyDescent="0.2">
      <c r="A32" s="26" t="s">
        <v>75</v>
      </c>
      <c r="B32" s="144" t="s">
        <v>15</v>
      </c>
      <c r="C32" s="144" t="s">
        <v>73</v>
      </c>
      <c r="D32" s="144" t="s">
        <v>17</v>
      </c>
      <c r="E32" s="21"/>
      <c r="F32" s="21"/>
      <c r="G32" s="21"/>
    </row>
    <row r="33" spans="1:8" s="20" customFormat="1" ht="12.75" customHeight="1" x14ac:dyDescent="0.2">
      <c r="A33" s="148" t="s">
        <v>76</v>
      </c>
      <c r="B33" s="38">
        <v>85340249</v>
      </c>
      <c r="C33" s="38">
        <v>86529</v>
      </c>
      <c r="D33" s="38">
        <f>B33/C33</f>
        <v>986.26181973673567</v>
      </c>
      <c r="E33" s="72"/>
      <c r="F33" s="72"/>
      <c r="G33" s="72"/>
      <c r="H33" s="12"/>
    </row>
    <row r="34" spans="1:8" s="20" customFormat="1" ht="12.75" customHeight="1" x14ac:dyDescent="0.2">
      <c r="A34" s="11" t="s">
        <v>32</v>
      </c>
      <c r="B34" s="38">
        <v>621015550.70000005</v>
      </c>
      <c r="C34" s="38">
        <v>424570</v>
      </c>
      <c r="D34" s="38">
        <f t="shared" ref="D34:D56" si="1">B34/C34</f>
        <v>1462.6929615846623</v>
      </c>
      <c r="E34" s="72"/>
      <c r="F34" s="72"/>
      <c r="G34" s="72"/>
      <c r="H34" s="12"/>
    </row>
    <row r="35" spans="1:8" s="20" customFormat="1" ht="12.75" customHeight="1" x14ac:dyDescent="0.2">
      <c r="A35" s="11" t="s">
        <v>33</v>
      </c>
      <c r="B35" s="38">
        <v>142645345.19999999</v>
      </c>
      <c r="C35" s="38">
        <v>95427</v>
      </c>
      <c r="D35" s="38">
        <f t="shared" si="1"/>
        <v>1494.8111666509478</v>
      </c>
      <c r="E35" s="72"/>
      <c r="F35" s="72"/>
      <c r="G35" s="72"/>
      <c r="H35" s="12"/>
    </row>
    <row r="36" spans="1:8" s="20" customFormat="1" ht="12.75" customHeight="1" x14ac:dyDescent="0.2">
      <c r="A36" s="11" t="s">
        <v>34</v>
      </c>
      <c r="B36" s="38">
        <v>8617161.1999999993</v>
      </c>
      <c r="C36" s="38">
        <v>6322</v>
      </c>
      <c r="D36" s="38">
        <f t="shared" si="1"/>
        <v>1363.0435305283138</v>
      </c>
      <c r="E36" s="72"/>
      <c r="F36" s="72"/>
      <c r="G36" s="72"/>
      <c r="H36" s="12"/>
    </row>
    <row r="37" spans="1:8" s="20" customFormat="1" ht="12.75" customHeight="1" x14ac:dyDescent="0.2">
      <c r="A37" s="11" t="s">
        <v>35</v>
      </c>
      <c r="B37" s="38">
        <v>2864540.7</v>
      </c>
      <c r="C37" s="38">
        <v>2189</v>
      </c>
      <c r="D37" s="38">
        <f t="shared" si="1"/>
        <v>1308.6069894929192</v>
      </c>
      <c r="E37" s="72"/>
      <c r="F37" s="72"/>
      <c r="G37" s="72"/>
      <c r="H37" s="12"/>
    </row>
    <row r="38" spans="1:8" s="20" customFormat="1" ht="12.75" customHeight="1" x14ac:dyDescent="0.2">
      <c r="A38" s="11" t="s">
        <v>36</v>
      </c>
      <c r="B38" s="38">
        <v>2258611.7999999998</v>
      </c>
      <c r="C38" s="38">
        <v>1859</v>
      </c>
      <c r="D38" s="38">
        <f t="shared" si="1"/>
        <v>1214.960623991393</v>
      </c>
      <c r="E38" s="72"/>
      <c r="F38" s="72"/>
      <c r="G38" s="72"/>
      <c r="H38" s="12"/>
    </row>
    <row r="39" spans="1:8" s="20" customFormat="1" ht="12.75" customHeight="1" x14ac:dyDescent="0.2">
      <c r="A39" s="11" t="s">
        <v>37</v>
      </c>
      <c r="B39" s="38">
        <v>2256699.1</v>
      </c>
      <c r="C39" s="38">
        <v>1667</v>
      </c>
      <c r="D39" s="38">
        <f t="shared" si="1"/>
        <v>1353.7487102579485</v>
      </c>
      <c r="E39" s="72"/>
      <c r="F39" s="72"/>
      <c r="G39" s="72"/>
      <c r="H39" s="12"/>
    </row>
    <row r="40" spans="1:8" s="20" customFormat="1" ht="12.75" customHeight="1" x14ac:dyDescent="0.2">
      <c r="A40" s="11" t="s">
        <v>38</v>
      </c>
      <c r="B40" s="38">
        <v>2191423.2999999998</v>
      </c>
      <c r="C40" s="38">
        <v>1459</v>
      </c>
      <c r="D40" s="38">
        <f t="shared" si="1"/>
        <v>1502.0036326250856</v>
      </c>
      <c r="E40" s="238"/>
      <c r="F40" s="72"/>
      <c r="G40" s="72"/>
      <c r="H40" s="12"/>
    </row>
    <row r="41" spans="1:8" s="20" customFormat="1" ht="12.75" customHeight="1" x14ac:dyDescent="0.2">
      <c r="A41" s="11" t="s">
        <v>39</v>
      </c>
      <c r="B41" s="38">
        <v>7577701.0999999996</v>
      </c>
      <c r="C41" s="38">
        <v>4186</v>
      </c>
      <c r="D41" s="38">
        <f t="shared" si="1"/>
        <v>1810.2487099856664</v>
      </c>
      <c r="E41" s="72"/>
      <c r="F41" s="72"/>
      <c r="G41" s="72"/>
      <c r="H41" s="12"/>
    </row>
    <row r="42" spans="1:8" s="20" customFormat="1" ht="12.75" customHeight="1" x14ac:dyDescent="0.2">
      <c r="A42" s="11" t="s">
        <v>40</v>
      </c>
      <c r="B42" s="38">
        <v>4459714.5999999996</v>
      </c>
      <c r="C42" s="38">
        <v>3169</v>
      </c>
      <c r="D42" s="38">
        <f t="shared" si="1"/>
        <v>1407.2939728621016</v>
      </c>
      <c r="E42" s="72"/>
      <c r="F42" s="72"/>
      <c r="G42" s="72"/>
      <c r="H42" s="12"/>
    </row>
    <row r="43" spans="1:8" s="20" customFormat="1" ht="12.75" customHeight="1" x14ac:dyDescent="0.2">
      <c r="A43" s="11" t="s">
        <v>41</v>
      </c>
      <c r="B43" s="38">
        <v>5797784.9000000004</v>
      </c>
      <c r="C43" s="38">
        <v>3240</v>
      </c>
      <c r="D43" s="38">
        <f t="shared" si="1"/>
        <v>1789.4397839506173</v>
      </c>
      <c r="E43" s="72"/>
      <c r="F43" s="72"/>
      <c r="G43" s="72"/>
      <c r="H43" s="12"/>
    </row>
    <row r="44" spans="1:8" s="20" customFormat="1" ht="12.75" customHeight="1" x14ac:dyDescent="0.2">
      <c r="A44" s="11" t="s">
        <v>42</v>
      </c>
      <c r="B44" s="38">
        <v>10214623.800000001</v>
      </c>
      <c r="C44" s="38">
        <v>4728</v>
      </c>
      <c r="D44" s="38">
        <f t="shared" si="1"/>
        <v>2160.4534263959395</v>
      </c>
      <c r="E44" s="72"/>
      <c r="F44" s="72"/>
      <c r="G44" s="72"/>
      <c r="H44" s="12"/>
    </row>
    <row r="45" spans="1:8" s="20" customFormat="1" ht="12.75" customHeight="1" x14ac:dyDescent="0.2">
      <c r="A45" s="11" t="s">
        <v>43</v>
      </c>
      <c r="B45" s="38">
        <v>11190585</v>
      </c>
      <c r="C45" s="38">
        <v>4577</v>
      </c>
      <c r="D45" s="38">
        <f t="shared" si="1"/>
        <v>2444.9606729298666</v>
      </c>
      <c r="E45" s="72"/>
      <c r="F45" s="72"/>
      <c r="G45" s="72"/>
      <c r="H45" s="12"/>
    </row>
    <row r="46" spans="1:8" s="20" customFormat="1" ht="12.75" customHeight="1" x14ac:dyDescent="0.2">
      <c r="A46" s="11" t="s">
        <v>44</v>
      </c>
      <c r="B46" s="38">
        <v>12463921.4</v>
      </c>
      <c r="C46" s="38">
        <v>4232</v>
      </c>
      <c r="D46" s="38">
        <f t="shared" si="1"/>
        <v>2945.1610113421552</v>
      </c>
      <c r="E46" s="238"/>
      <c r="F46" s="72"/>
      <c r="G46" s="72"/>
      <c r="H46" s="12"/>
    </row>
    <row r="47" spans="1:8" s="20" customFormat="1" ht="12.75" customHeight="1" x14ac:dyDescent="0.2">
      <c r="A47" s="11" t="s">
        <v>45</v>
      </c>
      <c r="B47" s="38">
        <v>13572484.1</v>
      </c>
      <c r="C47" s="38">
        <v>3418</v>
      </c>
      <c r="D47" s="38">
        <f t="shared" si="1"/>
        <v>3970.8847571679344</v>
      </c>
      <c r="E47" s="238"/>
      <c r="F47" s="72"/>
      <c r="G47" s="72"/>
      <c r="H47" s="12"/>
    </row>
    <row r="48" spans="1:8" s="20" customFormat="1" ht="12.75" customHeight="1" x14ac:dyDescent="0.2">
      <c r="A48" s="11" t="s">
        <v>46</v>
      </c>
      <c r="B48" s="38">
        <v>14704031.300000001</v>
      </c>
      <c r="C48" s="38">
        <v>3440</v>
      </c>
      <c r="D48" s="38">
        <f t="shared" si="1"/>
        <v>4274.4277034883726</v>
      </c>
      <c r="E48" s="238"/>
      <c r="F48" s="72"/>
      <c r="G48" s="72"/>
      <c r="H48" s="12"/>
    </row>
    <row r="49" spans="1:8" s="20" customFormat="1" ht="12.75" customHeight="1" x14ac:dyDescent="0.2">
      <c r="A49" s="11" t="s">
        <v>47</v>
      </c>
      <c r="B49" s="38">
        <v>30120397.399999999</v>
      </c>
      <c r="C49" s="38">
        <v>5470</v>
      </c>
      <c r="D49" s="38">
        <f t="shared" si="1"/>
        <v>5506.4711882998172</v>
      </c>
      <c r="E49" s="72"/>
      <c r="F49" s="72"/>
      <c r="G49" s="72"/>
      <c r="H49" s="12"/>
    </row>
    <row r="50" spans="1:8" s="20" customFormat="1" ht="12.75" customHeight="1" x14ac:dyDescent="0.2">
      <c r="A50" s="11" t="s">
        <v>48</v>
      </c>
      <c r="B50" s="38">
        <v>60789946.899999999</v>
      </c>
      <c r="C50" s="38">
        <v>9637</v>
      </c>
      <c r="D50" s="38">
        <f t="shared" si="1"/>
        <v>6307.9741517069624</v>
      </c>
      <c r="E50" s="72"/>
      <c r="F50" s="72"/>
      <c r="G50" s="72"/>
      <c r="H50" s="12"/>
    </row>
    <row r="51" spans="1:8" s="20" customFormat="1" ht="12.75" customHeight="1" x14ac:dyDescent="0.2">
      <c r="A51" s="11" t="s">
        <v>49</v>
      </c>
      <c r="B51" s="38">
        <v>54975803.5</v>
      </c>
      <c r="C51" s="38">
        <v>9667</v>
      </c>
      <c r="D51" s="38">
        <f t="shared" si="1"/>
        <v>5686.9559842764047</v>
      </c>
      <c r="E51" s="72"/>
      <c r="F51" s="72"/>
      <c r="G51" s="72"/>
      <c r="H51" s="12"/>
    </row>
    <row r="52" spans="1:8" s="20" customFormat="1" ht="12.75" customHeight="1" x14ac:dyDescent="0.2">
      <c r="A52" s="11" t="s">
        <v>50</v>
      </c>
      <c r="B52" s="38">
        <v>30456713.199999999</v>
      </c>
      <c r="C52" s="38">
        <v>5687</v>
      </c>
      <c r="D52" s="38">
        <f t="shared" si="1"/>
        <v>5355.4973096535959</v>
      </c>
      <c r="E52" s="238"/>
      <c r="F52" s="72"/>
      <c r="G52" s="72"/>
      <c r="H52" s="12"/>
    </row>
    <row r="53" spans="1:8" s="20" customFormat="1" ht="12.75" customHeight="1" x14ac:dyDescent="0.2">
      <c r="A53" s="11" t="s">
        <v>51</v>
      </c>
      <c r="B53" s="38">
        <v>38148873.899999999</v>
      </c>
      <c r="C53" s="38">
        <v>6414</v>
      </c>
      <c r="D53" s="38">
        <f t="shared" si="1"/>
        <v>5947.7508419083251</v>
      </c>
      <c r="E53" s="238"/>
      <c r="F53" s="72"/>
      <c r="G53" s="72"/>
      <c r="H53" s="12"/>
    </row>
    <row r="54" spans="1:8" s="20" customFormat="1" ht="12.75" customHeight="1" x14ac:dyDescent="0.2">
      <c r="A54" s="11" t="s">
        <v>52</v>
      </c>
      <c r="B54" s="38">
        <v>91643067.5</v>
      </c>
      <c r="C54" s="38">
        <v>14784</v>
      </c>
      <c r="D54" s="38">
        <f t="shared" si="1"/>
        <v>6198.8005614177491</v>
      </c>
      <c r="E54" s="238"/>
      <c r="F54" s="72"/>
      <c r="G54" s="72"/>
      <c r="H54" s="12"/>
    </row>
    <row r="55" spans="1:8" s="20" customFormat="1" ht="12.75" customHeight="1" x14ac:dyDescent="0.2">
      <c r="A55" s="11" t="s">
        <v>8</v>
      </c>
      <c r="B55" s="72">
        <v>146604.5</v>
      </c>
      <c r="C55" s="72">
        <v>268</v>
      </c>
      <c r="D55" s="38">
        <f t="shared" si="1"/>
        <v>547.0317164179105</v>
      </c>
      <c r="E55" s="238"/>
      <c r="F55" s="72"/>
      <c r="G55" s="72"/>
      <c r="H55" s="12"/>
    </row>
    <row r="56" spans="1:8" s="121" customFormat="1" ht="12.75" customHeight="1" x14ac:dyDescent="0.2">
      <c r="A56" s="149" t="s">
        <v>13</v>
      </c>
      <c r="B56" s="216">
        <f>SUM(B33:B55)</f>
        <v>1253451834.1000001</v>
      </c>
      <c r="C56" s="216">
        <f>SUM(C33:C55)</f>
        <v>702939</v>
      </c>
      <c r="D56" s="216">
        <f t="shared" si="1"/>
        <v>1783.1587578723049</v>
      </c>
      <c r="E56" s="239"/>
      <c r="F56" s="254"/>
      <c r="G56" s="72"/>
    </row>
    <row r="57" spans="1:8" s="20" customFormat="1" ht="12.75" customHeight="1" x14ac:dyDescent="0.2">
      <c r="A57" s="68" t="s">
        <v>225</v>
      </c>
      <c r="E57" s="21"/>
      <c r="F57" s="21"/>
      <c r="G57" s="21"/>
    </row>
    <row r="58" spans="1:8" s="20" customFormat="1" ht="12.75" customHeight="1" x14ac:dyDescent="0.2">
      <c r="A58" s="109"/>
      <c r="C58" s="19"/>
      <c r="E58" s="21"/>
      <c r="F58" s="21"/>
      <c r="G58" s="21"/>
    </row>
    <row r="59" spans="1:8" s="20" customFormat="1" ht="12.75" customHeight="1" x14ac:dyDescent="0.2">
      <c r="E59" s="21"/>
      <c r="F59" s="21"/>
      <c r="G59" s="21"/>
    </row>
    <row r="61" spans="1:8" ht="12.75" customHeight="1" x14ac:dyDescent="0.2">
      <c r="B61" s="240"/>
      <c r="C61" s="240"/>
    </row>
  </sheetData>
  <phoneticPr fontId="3" type="noConversion"/>
  <pageMargins left="0.70866141732283472" right="0.15748031496062992" top="0.98425196850393704" bottom="0.55118110236220474" header="0.51181102362204722" footer="0.51181102362204722"/>
  <pageSetup paperSize="9" scale="96" orientation="portrait" r:id="rId1"/>
  <headerFooter alignWithMargins="0">
    <oddHeader>&amp;R&amp;"Arial,Fet"LASTBILAR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17411" r:id="rId4">
          <objectPr defaultSize="0" autoLine="0" autoPict="0" r:id="rId5">
            <anchor moveWithCells="1">
              <from>
                <xdr:col>0</xdr:col>
                <xdr:colOff>28575</xdr:colOff>
                <xdr:row>57</xdr:row>
                <xdr:rowOff>47625</xdr:rowOff>
              </from>
              <to>
                <xdr:col>1</xdr:col>
                <xdr:colOff>200025</xdr:colOff>
                <xdr:row>58</xdr:row>
                <xdr:rowOff>123825</xdr:rowOff>
              </to>
            </anchor>
          </objectPr>
        </oleObject>
      </mc:Choice>
      <mc:Fallback>
        <oleObject progId="Paint.Picture" shapeId="17411" r:id="rId4"/>
      </mc:Fallback>
    </mc:AlternateContent>
    <mc:AlternateContent xmlns:mc="http://schemas.openxmlformats.org/markup-compatibility/2006">
      <mc:Choice Requires="x14">
        <oleObject progId="Paint.Picture" shapeId="17414" r:id="rId6">
          <objectPr defaultSize="0" autoLine="0" autoPict="0" r:id="rId5">
            <anchor moveWithCells="1">
              <from>
                <xdr:col>0</xdr:col>
                <xdr:colOff>28575</xdr:colOff>
                <xdr:row>24</xdr:row>
                <xdr:rowOff>47625</xdr:rowOff>
              </from>
              <to>
                <xdr:col>1</xdr:col>
                <xdr:colOff>200025</xdr:colOff>
                <xdr:row>25</xdr:row>
                <xdr:rowOff>123825</xdr:rowOff>
              </to>
            </anchor>
          </objectPr>
        </oleObject>
      </mc:Choice>
      <mc:Fallback>
        <oleObject progId="Paint.Picture" shapeId="17414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0">
    <pageSetUpPr fitToPage="1"/>
  </sheetPr>
  <dimension ref="A2:Q60"/>
  <sheetViews>
    <sheetView showGridLines="0" tabSelected="1" zoomScaleNormal="100" workbookViewId="0">
      <selection sqref="A1:L1"/>
    </sheetView>
  </sheetViews>
  <sheetFormatPr defaultRowHeight="12.75" customHeight="1" x14ac:dyDescent="0.2"/>
  <cols>
    <col min="1" max="1" width="27.42578125" style="24" customWidth="1"/>
    <col min="2" max="2" width="18.28515625" style="24" customWidth="1"/>
    <col min="3" max="3" width="17.7109375" style="24" customWidth="1"/>
    <col min="4" max="4" width="21.85546875" style="24" customWidth="1"/>
    <col min="5" max="5" width="20.5703125" style="24" customWidth="1"/>
    <col min="6" max="7" width="10.85546875" style="24" bestFit="1" customWidth="1"/>
    <col min="8" max="8" width="9.85546875" style="24" bestFit="1" customWidth="1"/>
    <col min="9" max="9" width="9.140625" style="24"/>
    <col min="10" max="10" width="10.85546875" style="24" bestFit="1" customWidth="1"/>
    <col min="11" max="11" width="9.140625" style="24"/>
    <col min="12" max="13" width="10.85546875" style="24" bestFit="1" customWidth="1"/>
    <col min="14" max="16384" width="9.140625" style="24"/>
  </cols>
  <sheetData>
    <row r="2" spans="1:15" ht="12.75" customHeight="1" x14ac:dyDescent="0.2">
      <c r="A2" s="116" t="s">
        <v>196</v>
      </c>
      <c r="F2" s="23"/>
      <c r="G2" s="23"/>
      <c r="H2" s="23"/>
    </row>
    <row r="3" spans="1:15" ht="12.75" customHeight="1" x14ac:dyDescent="0.2">
      <c r="A3" s="95" t="s">
        <v>209</v>
      </c>
      <c r="F3" s="23"/>
      <c r="G3" s="23"/>
      <c r="H3" s="23"/>
    </row>
    <row r="4" spans="1:15" ht="12.75" customHeight="1" x14ac:dyDescent="0.2">
      <c r="A4" s="270" t="s">
        <v>210</v>
      </c>
      <c r="F4" s="23"/>
      <c r="G4" s="23"/>
      <c r="H4" s="23"/>
    </row>
    <row r="5" spans="1:15" ht="12.75" customHeight="1" x14ac:dyDescent="0.2">
      <c r="A5" s="63"/>
      <c r="B5" s="64"/>
      <c r="C5" s="64"/>
      <c r="D5" s="64"/>
      <c r="E5" s="22"/>
      <c r="F5" s="22"/>
      <c r="G5" s="22"/>
      <c r="H5" s="23"/>
    </row>
    <row r="6" spans="1:15" ht="12.75" customHeight="1" x14ac:dyDescent="0.2">
      <c r="A6" s="247" t="s">
        <v>77</v>
      </c>
      <c r="B6" s="159" t="s">
        <v>15</v>
      </c>
      <c r="C6" s="159" t="s">
        <v>73</v>
      </c>
      <c r="D6" s="159" t="s">
        <v>17</v>
      </c>
      <c r="E6" s="81"/>
      <c r="F6" s="44"/>
      <c r="G6" s="158"/>
      <c r="H6" s="22"/>
      <c r="I6" s="22"/>
    </row>
    <row r="7" spans="1:15" s="20" customFormat="1" ht="12.75" customHeight="1" x14ac:dyDescent="0.2">
      <c r="A7" s="198" t="s">
        <v>29</v>
      </c>
      <c r="B7" s="73">
        <v>182754249.09999999</v>
      </c>
      <c r="C7" s="73">
        <v>144045</v>
      </c>
      <c r="D7" s="73">
        <f>B7/C7</f>
        <v>1268.7302516574682</v>
      </c>
      <c r="E7" s="81"/>
      <c r="F7" s="241"/>
      <c r="G7" s="241"/>
      <c r="H7" s="22"/>
      <c r="I7" s="22"/>
      <c r="J7" s="21"/>
      <c r="K7" s="21"/>
      <c r="L7" s="21"/>
      <c r="M7" s="21"/>
      <c r="N7" s="21"/>
      <c r="O7" s="21"/>
    </row>
    <row r="8" spans="1:15" s="20" customFormat="1" ht="12.75" customHeight="1" x14ac:dyDescent="0.2">
      <c r="A8" s="201" t="s">
        <v>30</v>
      </c>
      <c r="B8" s="73">
        <v>744780654.89999998</v>
      </c>
      <c r="C8" s="73">
        <v>462786</v>
      </c>
      <c r="D8" s="73">
        <f t="shared" ref="D8:D16" si="0">B8/C8</f>
        <v>1609.3413692289741</v>
      </c>
      <c r="E8" s="168"/>
      <c r="F8" s="96"/>
      <c r="G8" s="96"/>
      <c r="H8" s="22"/>
      <c r="I8" s="22"/>
      <c r="J8" s="9"/>
      <c r="K8" s="9"/>
      <c r="L8" s="9"/>
      <c r="M8" s="10"/>
      <c r="N8" s="145"/>
      <c r="O8" s="21"/>
    </row>
    <row r="9" spans="1:15" s="20" customFormat="1" ht="12.75" customHeight="1" x14ac:dyDescent="0.2">
      <c r="A9" s="201" t="s">
        <v>78</v>
      </c>
      <c r="B9" s="73">
        <v>48263197.600000001</v>
      </c>
      <c r="C9" s="73">
        <v>9036</v>
      </c>
      <c r="D9" s="73">
        <f t="shared" si="0"/>
        <v>5341.2126604692339</v>
      </c>
      <c r="E9" s="168"/>
      <c r="F9" s="96"/>
      <c r="G9" s="96"/>
      <c r="H9" s="22"/>
      <c r="I9" s="22"/>
      <c r="J9" s="9"/>
      <c r="K9" s="164"/>
      <c r="L9" s="9"/>
      <c r="M9" s="10"/>
      <c r="N9" s="9"/>
      <c r="O9" s="21"/>
    </row>
    <row r="10" spans="1:15" s="20" customFormat="1" ht="12.75" customHeight="1" x14ac:dyDescent="0.2">
      <c r="A10" s="201" t="s">
        <v>79</v>
      </c>
      <c r="B10" s="73">
        <v>19153415.199999999</v>
      </c>
      <c r="C10" s="73">
        <v>2011</v>
      </c>
      <c r="D10" s="73">
        <f t="shared" si="0"/>
        <v>9524.3238189955246</v>
      </c>
      <c r="E10" s="111"/>
      <c r="F10" s="96"/>
      <c r="G10" s="96"/>
      <c r="H10" s="22"/>
      <c r="I10" s="22"/>
      <c r="J10" s="9"/>
      <c r="K10" s="164"/>
      <c r="L10" s="9"/>
      <c r="M10" s="9"/>
      <c r="N10" s="145"/>
      <c r="O10" s="21"/>
    </row>
    <row r="11" spans="1:15" s="20" customFormat="1" ht="12.75" customHeight="1" x14ac:dyDescent="0.2">
      <c r="A11" s="201" t="s">
        <v>31</v>
      </c>
      <c r="B11" s="73">
        <v>13099275.9</v>
      </c>
      <c r="C11" s="73">
        <v>2515</v>
      </c>
      <c r="D11" s="73">
        <f t="shared" si="0"/>
        <v>5208.4596023856857</v>
      </c>
      <c r="E11" s="168"/>
      <c r="F11" s="111"/>
      <c r="G11" s="111"/>
      <c r="H11" s="22"/>
      <c r="I11" s="22"/>
      <c r="J11" s="164"/>
      <c r="K11" s="164"/>
      <c r="L11" s="9"/>
      <c r="M11" s="28"/>
      <c r="N11" s="243"/>
      <c r="O11" s="21"/>
    </row>
    <row r="12" spans="1:15" s="20" customFormat="1" ht="12.75" customHeight="1" x14ac:dyDescent="0.2">
      <c r="A12" s="201" t="s">
        <v>80</v>
      </c>
      <c r="B12" s="73">
        <v>1747202.1</v>
      </c>
      <c r="C12" s="73">
        <v>343</v>
      </c>
      <c r="D12" s="73">
        <f t="shared" si="0"/>
        <v>5093.8836734693878</v>
      </c>
      <c r="E12" s="81"/>
      <c r="F12" s="241"/>
      <c r="G12" s="241"/>
      <c r="H12" s="22"/>
      <c r="I12" s="22"/>
      <c r="J12" s="21"/>
      <c r="K12" s="21"/>
      <c r="L12" s="21"/>
      <c r="M12" s="21"/>
      <c r="N12" s="21"/>
      <c r="O12" s="21"/>
    </row>
    <row r="13" spans="1:15" s="20" customFormat="1" ht="12.75" customHeight="1" x14ac:dyDescent="0.2">
      <c r="A13" s="201" t="s">
        <v>181</v>
      </c>
      <c r="B13" s="73">
        <v>73334947.599999994</v>
      </c>
      <c r="C13" s="73">
        <v>11179</v>
      </c>
      <c r="D13" s="73">
        <f t="shared" si="0"/>
        <v>6560.0632972537787</v>
      </c>
      <c r="E13" s="81"/>
      <c r="F13" s="241"/>
      <c r="G13" s="241"/>
      <c r="H13" s="22"/>
      <c r="I13" s="22"/>
      <c r="J13" s="21"/>
      <c r="K13" s="21"/>
      <c r="L13" s="21"/>
      <c r="M13" s="21"/>
      <c r="N13" s="21"/>
      <c r="O13" s="21"/>
    </row>
    <row r="14" spans="1:15" s="20" customFormat="1" ht="11.25" x14ac:dyDescent="0.2">
      <c r="A14" s="202" t="s">
        <v>81</v>
      </c>
      <c r="B14" s="73">
        <v>14618803.6</v>
      </c>
      <c r="C14" s="73">
        <v>2948</v>
      </c>
      <c r="D14" s="73">
        <f t="shared" si="0"/>
        <v>4958.8886024423336</v>
      </c>
      <c r="E14" s="81"/>
      <c r="F14" s="241"/>
      <c r="G14" s="241"/>
      <c r="H14" s="22"/>
      <c r="I14" s="22"/>
      <c r="J14" s="21"/>
      <c r="K14" s="21"/>
      <c r="L14" s="21"/>
      <c r="M14" s="21"/>
      <c r="N14" s="21"/>
      <c r="O14" s="21"/>
    </row>
    <row r="15" spans="1:15" s="20" customFormat="1" ht="12.75" customHeight="1" x14ac:dyDescent="0.2">
      <c r="A15" s="201" t="s">
        <v>70</v>
      </c>
      <c r="B15" s="73">
        <v>205710487.80000001</v>
      </c>
      <c r="C15" s="73">
        <v>77455</v>
      </c>
      <c r="D15" s="73">
        <f t="shared" si="0"/>
        <v>2655.8709934800854</v>
      </c>
      <c r="E15" s="41"/>
      <c r="F15" s="241"/>
      <c r="G15" s="241"/>
      <c r="H15" s="242"/>
      <c r="I15" s="21"/>
      <c r="J15" s="21"/>
      <c r="K15" s="21"/>
      <c r="L15" s="21"/>
      <c r="M15" s="21"/>
      <c r="N15" s="21"/>
      <c r="O15" s="21"/>
    </row>
    <row r="16" spans="1:15" s="121" customFormat="1" ht="12.75" customHeight="1" x14ac:dyDescent="0.2">
      <c r="A16" s="149" t="s">
        <v>13</v>
      </c>
      <c r="B16" s="61">
        <f>B7+B8+B10+B11+B13+B14+B15</f>
        <v>1253451834.1000001</v>
      </c>
      <c r="C16" s="61">
        <f>C7+C8+C10+C11+C13+C14+C15</f>
        <v>702939</v>
      </c>
      <c r="D16" s="244">
        <f t="shared" si="0"/>
        <v>1783.1587578723049</v>
      </c>
      <c r="E16" s="239"/>
      <c r="F16" s="239"/>
      <c r="G16" s="239"/>
      <c r="H16" s="242"/>
    </row>
    <row r="17" spans="1:17" s="20" customFormat="1" ht="12.75" customHeight="1" x14ac:dyDescent="0.2">
      <c r="A17" s="68" t="s">
        <v>71</v>
      </c>
      <c r="B17" s="68"/>
      <c r="C17" s="68"/>
      <c r="D17" s="68"/>
      <c r="E17" s="80"/>
      <c r="F17" s="40"/>
      <c r="G17" s="21"/>
      <c r="H17" s="21"/>
    </row>
    <row r="18" spans="1:17" ht="12.75" customHeight="1" x14ac:dyDescent="0.2">
      <c r="A18" s="42" t="s">
        <v>154</v>
      </c>
      <c r="B18" s="113"/>
      <c r="C18" s="113"/>
      <c r="D18" s="113"/>
      <c r="E18" s="146"/>
      <c r="L18" s="20"/>
    </row>
    <row r="19" spans="1:17" s="20" customFormat="1" ht="12.75" customHeight="1" x14ac:dyDescent="0.2">
      <c r="E19" s="12"/>
      <c r="F19" s="21"/>
      <c r="G19" s="21"/>
      <c r="H19" s="21"/>
    </row>
    <row r="20" spans="1:17" s="20" customFormat="1" ht="12.75" customHeight="1" x14ac:dyDescent="0.2">
      <c r="E20" s="12"/>
      <c r="F20" s="21"/>
      <c r="G20" s="21"/>
      <c r="H20" s="21"/>
    </row>
    <row r="21" spans="1:17" s="20" customFormat="1" ht="12.75" customHeight="1" x14ac:dyDescent="0.2">
      <c r="E21" s="12"/>
      <c r="F21" s="21"/>
      <c r="G21" s="21"/>
      <c r="H21" s="21"/>
    </row>
    <row r="22" spans="1:17" s="68" customFormat="1" ht="12.75" customHeight="1" x14ac:dyDescent="0.2">
      <c r="A22" s="116" t="s">
        <v>197</v>
      </c>
      <c r="B22" s="24"/>
      <c r="C22" s="24"/>
      <c r="D22" s="24"/>
      <c r="E22" s="110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</row>
    <row r="23" spans="1:17" s="68" customFormat="1" ht="12.75" customHeight="1" x14ac:dyDescent="0.2">
      <c r="A23" s="95" t="s">
        <v>254</v>
      </c>
      <c r="B23" s="24"/>
      <c r="C23" s="24"/>
      <c r="D23" s="24"/>
      <c r="E23" s="110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</row>
    <row r="24" spans="1:17" s="68" customFormat="1" ht="12.75" customHeight="1" x14ac:dyDescent="0.2">
      <c r="A24" s="270" t="s">
        <v>255</v>
      </c>
      <c r="B24" s="24"/>
      <c r="C24" s="24"/>
      <c r="D24" s="24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</row>
    <row r="25" spans="1:17" s="68" customFormat="1" ht="12.75" customHeight="1" x14ac:dyDescent="0.2">
      <c r="A25" s="63"/>
      <c r="B25" s="64"/>
      <c r="C25" s="64"/>
      <c r="D25" s="64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</row>
    <row r="26" spans="1:17" s="68" customFormat="1" ht="12.75" customHeight="1" x14ac:dyDescent="0.2">
      <c r="B26" s="280" t="s">
        <v>150</v>
      </c>
      <c r="C26" s="280"/>
      <c r="D26" s="47" t="s">
        <v>1</v>
      </c>
      <c r="E26" s="107"/>
      <c r="F26" s="107"/>
      <c r="G26" s="36"/>
      <c r="H26" s="36"/>
      <c r="I26" s="36"/>
      <c r="J26" s="36"/>
      <c r="K26" s="36"/>
      <c r="L26" s="36"/>
      <c r="M26" s="36"/>
      <c r="N26" s="55"/>
      <c r="O26" s="55"/>
      <c r="P26" s="55"/>
      <c r="Q26" s="55"/>
    </row>
    <row r="27" spans="1:17" s="68" customFormat="1" ht="12.75" customHeight="1" x14ac:dyDescent="0.2">
      <c r="A27" s="63" t="s">
        <v>0</v>
      </c>
      <c r="B27" s="225">
        <v>-3500</v>
      </c>
      <c r="C27" s="65" t="s">
        <v>28</v>
      </c>
      <c r="D27" s="63"/>
      <c r="E27" s="107"/>
      <c r="F27" s="102"/>
      <c r="G27" s="76"/>
      <c r="H27" s="76"/>
      <c r="I27" s="213"/>
      <c r="J27" s="76"/>
      <c r="K27" s="76"/>
      <c r="L27" s="164"/>
      <c r="M27" s="36"/>
      <c r="N27" s="55"/>
      <c r="O27" s="55"/>
      <c r="P27" s="55"/>
      <c r="Q27" s="55"/>
    </row>
    <row r="28" spans="1:17" s="68" customFormat="1" ht="12.75" customHeight="1" x14ac:dyDescent="0.2">
      <c r="A28" s="103">
        <v>2005</v>
      </c>
      <c r="B28" s="226">
        <v>1418.0798838780943</v>
      </c>
      <c r="C28" s="71">
        <v>4466.8232671997266</v>
      </c>
      <c r="D28" s="71">
        <v>1947.2719788029137</v>
      </c>
      <c r="E28" s="227"/>
      <c r="F28" s="79"/>
      <c r="G28" s="50"/>
      <c r="H28" s="50"/>
      <c r="I28" s="72"/>
      <c r="J28" s="72"/>
      <c r="K28" s="72"/>
      <c r="L28" s="80"/>
      <c r="M28" s="80"/>
      <c r="N28" s="55"/>
      <c r="O28" s="55"/>
      <c r="P28" s="55"/>
      <c r="Q28" s="55"/>
    </row>
    <row r="29" spans="1:17" s="109" customFormat="1" ht="12.75" customHeight="1" x14ac:dyDescent="0.2">
      <c r="A29" s="103">
        <v>2006</v>
      </c>
      <c r="B29" s="226">
        <v>1428.9265624437007</v>
      </c>
      <c r="C29" s="71">
        <v>4548.1394711832909</v>
      </c>
      <c r="D29" s="71">
        <v>1950.3563332397782</v>
      </c>
      <c r="E29" s="214"/>
      <c r="F29" s="79"/>
      <c r="G29" s="214"/>
      <c r="H29" s="50"/>
      <c r="I29" s="72"/>
      <c r="J29" s="72"/>
      <c r="K29" s="72"/>
      <c r="L29" s="80"/>
      <c r="M29" s="80"/>
      <c r="N29" s="17"/>
      <c r="O29" s="17"/>
      <c r="P29" s="17"/>
      <c r="Q29" s="17"/>
    </row>
    <row r="30" spans="1:17" s="68" customFormat="1" ht="12.75" customHeight="1" x14ac:dyDescent="0.2">
      <c r="A30" s="103">
        <v>2007</v>
      </c>
      <c r="B30" s="226">
        <v>1457.9556987484198</v>
      </c>
      <c r="C30" s="71">
        <v>4648.0354601825984</v>
      </c>
      <c r="D30" s="71">
        <v>1977.205035072385</v>
      </c>
      <c r="E30" s="50"/>
      <c r="F30" s="126"/>
      <c r="G30" s="55"/>
      <c r="H30" s="55"/>
      <c r="I30" s="72"/>
      <c r="J30" s="72"/>
      <c r="K30" s="72"/>
      <c r="L30" s="80"/>
      <c r="M30" s="80"/>
      <c r="N30" s="55"/>
      <c r="O30" s="55"/>
      <c r="P30" s="55"/>
      <c r="Q30" s="55"/>
    </row>
    <row r="31" spans="1:17" s="68" customFormat="1" ht="12.75" customHeight="1" x14ac:dyDescent="0.2">
      <c r="A31" s="103">
        <v>2008</v>
      </c>
      <c r="B31" s="226">
        <v>1481.9972986035457</v>
      </c>
      <c r="C31" s="71">
        <v>4586.9860887614705</v>
      </c>
      <c r="D31" s="71">
        <v>1983.7986163306859</v>
      </c>
      <c r="E31" s="66"/>
      <c r="F31" s="66"/>
      <c r="G31" s="66"/>
      <c r="H31" s="66"/>
      <c r="I31" s="72"/>
      <c r="J31" s="72"/>
      <c r="K31" s="72"/>
      <c r="L31" s="80"/>
      <c r="M31" s="80"/>
      <c r="N31" s="72"/>
      <c r="O31" s="72"/>
      <c r="P31" s="72"/>
      <c r="Q31" s="72"/>
    </row>
    <row r="32" spans="1:17" s="68" customFormat="1" ht="12.75" customHeight="1" x14ac:dyDescent="0.2">
      <c r="A32" s="103">
        <v>2009</v>
      </c>
      <c r="B32" s="226">
        <v>1462.0967513584442</v>
      </c>
      <c r="C32" s="71">
        <v>4291.7824040670776</v>
      </c>
      <c r="D32" s="71">
        <v>1912.9085467070147</v>
      </c>
      <c r="E32" s="66"/>
      <c r="F32" s="66"/>
      <c r="G32" s="66"/>
      <c r="H32" s="66"/>
      <c r="I32" s="72"/>
      <c r="J32" s="72"/>
      <c r="K32" s="72"/>
      <c r="L32" s="80"/>
      <c r="M32" s="80"/>
      <c r="N32" s="72"/>
      <c r="O32" s="72"/>
      <c r="P32" s="72"/>
      <c r="Q32" s="72"/>
    </row>
    <row r="33" spans="1:17" s="68" customFormat="1" ht="12.75" customHeight="1" x14ac:dyDescent="0.2">
      <c r="A33" s="154">
        <v>2010</v>
      </c>
      <c r="B33" s="228">
        <v>1441.7844915868611</v>
      </c>
      <c r="C33" s="209">
        <v>4282.0822376744809</v>
      </c>
      <c r="D33" s="209">
        <v>1885.1711131343493</v>
      </c>
      <c r="E33" s="66"/>
      <c r="F33" s="66"/>
      <c r="G33" s="66"/>
      <c r="H33" s="66"/>
      <c r="I33" s="72"/>
      <c r="J33" s="72"/>
      <c r="K33" s="72"/>
      <c r="L33" s="80"/>
      <c r="M33" s="80"/>
      <c r="N33" s="72"/>
      <c r="O33" s="72"/>
      <c r="P33" s="72"/>
      <c r="Q33" s="72"/>
    </row>
    <row r="34" spans="1:17" s="68" customFormat="1" ht="12.75" customHeight="1" x14ac:dyDescent="0.2">
      <c r="A34" s="103">
        <v>2011</v>
      </c>
      <c r="B34" s="226">
        <v>1457</v>
      </c>
      <c r="C34" s="71">
        <v>4431</v>
      </c>
      <c r="D34" s="71">
        <v>1904</v>
      </c>
      <c r="E34" s="66"/>
      <c r="F34" s="66"/>
      <c r="G34" s="66"/>
      <c r="H34" s="66"/>
      <c r="I34" s="72"/>
      <c r="J34" s="72"/>
      <c r="K34" s="72"/>
      <c r="L34" s="80"/>
      <c r="M34" s="80"/>
      <c r="N34" s="72"/>
      <c r="O34" s="72"/>
      <c r="P34" s="72"/>
      <c r="Q34" s="72"/>
    </row>
    <row r="35" spans="1:17" s="68" customFormat="1" ht="12.75" customHeight="1" x14ac:dyDescent="0.2">
      <c r="A35" s="154">
        <v>2012</v>
      </c>
      <c r="B35" s="228">
        <v>1437.9416801910497</v>
      </c>
      <c r="C35" s="209">
        <v>4212.67459579566</v>
      </c>
      <c r="D35" s="209">
        <v>1848.7656551077987</v>
      </c>
      <c r="E35" s="66"/>
      <c r="F35" s="66"/>
      <c r="G35" s="66"/>
      <c r="H35" s="66"/>
      <c r="I35" s="72"/>
      <c r="J35" s="72"/>
      <c r="K35" s="72"/>
      <c r="L35" s="80"/>
      <c r="M35" s="80"/>
      <c r="N35" s="72"/>
      <c r="O35" s="41"/>
      <c r="P35" s="72"/>
      <c r="Q35" s="72"/>
    </row>
    <row r="36" spans="1:17" s="68" customFormat="1" ht="12.75" customHeight="1" x14ac:dyDescent="0.2">
      <c r="A36" s="154">
        <v>2013</v>
      </c>
      <c r="B36" s="228">
        <v>1418.18420409234</v>
      </c>
      <c r="C36" s="209">
        <v>4156.0888825724305</v>
      </c>
      <c r="D36" s="209">
        <v>1814</v>
      </c>
      <c r="E36" s="66"/>
      <c r="F36" s="66"/>
      <c r="G36" s="66"/>
      <c r="H36" s="66"/>
      <c r="I36" s="72"/>
      <c r="J36" s="72"/>
      <c r="K36" s="72"/>
      <c r="L36" s="80"/>
      <c r="M36" s="80"/>
      <c r="N36" s="72"/>
      <c r="O36" s="41"/>
      <c r="P36" s="72"/>
      <c r="Q36" s="72"/>
    </row>
    <row r="37" spans="1:17" s="68" customFormat="1" ht="12.75" customHeight="1" x14ac:dyDescent="0.2">
      <c r="A37" s="154">
        <v>2014</v>
      </c>
      <c r="B37" s="228">
        <v>1413</v>
      </c>
      <c r="C37" s="209">
        <v>4125</v>
      </c>
      <c r="D37" s="209">
        <v>1798</v>
      </c>
      <c r="E37" s="66"/>
      <c r="F37" s="66"/>
      <c r="G37" s="66"/>
      <c r="H37" s="66"/>
      <c r="I37" s="72"/>
      <c r="J37" s="72"/>
      <c r="K37" s="72"/>
      <c r="L37" s="80"/>
      <c r="M37" s="80"/>
      <c r="N37" s="72"/>
      <c r="O37" s="41"/>
      <c r="P37" s="72"/>
      <c r="Q37" s="72"/>
    </row>
    <row r="38" spans="1:17" s="68" customFormat="1" ht="12.75" customHeight="1" x14ac:dyDescent="0.2">
      <c r="A38" s="161">
        <v>2015</v>
      </c>
      <c r="B38" s="229">
        <v>1404</v>
      </c>
      <c r="C38" s="212">
        <v>4136</v>
      </c>
      <c r="D38" s="212">
        <v>1783</v>
      </c>
      <c r="E38" s="66"/>
      <c r="F38" s="66"/>
      <c r="G38" s="66"/>
      <c r="H38" s="66"/>
      <c r="I38" s="72"/>
      <c r="J38" s="72"/>
      <c r="K38" s="72"/>
      <c r="L38" s="80"/>
      <c r="M38" s="80"/>
      <c r="N38" s="72"/>
      <c r="O38" s="41"/>
      <c r="P38" s="72"/>
      <c r="Q38" s="72"/>
    </row>
    <row r="39" spans="1:17" s="68" customFormat="1" ht="12.75" customHeight="1" x14ac:dyDescent="0.2">
      <c r="B39" s="190"/>
      <c r="C39" s="230"/>
      <c r="D39" s="190"/>
      <c r="E39" s="231"/>
      <c r="F39" s="231"/>
      <c r="G39" s="231"/>
      <c r="H39" s="66"/>
      <c r="I39" s="72"/>
      <c r="J39" s="72"/>
      <c r="K39" s="72"/>
      <c r="L39" s="72"/>
      <c r="M39" s="41"/>
      <c r="N39" s="72"/>
      <c r="O39" s="72"/>
      <c r="P39" s="72"/>
      <c r="Q39" s="72"/>
    </row>
    <row r="40" spans="1:17" ht="12.75" customHeight="1" x14ac:dyDescent="0.2">
      <c r="A40" s="232"/>
      <c r="B40" s="232"/>
      <c r="C40" s="232"/>
      <c r="D40" s="232"/>
      <c r="E40" s="232"/>
      <c r="F40" s="232"/>
      <c r="G40" s="232"/>
    </row>
    <row r="41" spans="1:17" ht="12.75" customHeight="1" x14ac:dyDescent="0.2">
      <c r="A41" s="232"/>
      <c r="B41" s="232"/>
      <c r="C41" s="232"/>
      <c r="D41" s="232"/>
      <c r="E41" s="232"/>
      <c r="F41" s="232"/>
      <c r="G41" s="232"/>
    </row>
    <row r="42" spans="1:17" ht="12.75" customHeight="1" x14ac:dyDescent="0.2">
      <c r="A42" s="232"/>
      <c r="B42" s="245"/>
      <c r="C42" s="245"/>
      <c r="D42" s="245"/>
      <c r="E42" s="245"/>
      <c r="F42" s="245"/>
      <c r="G42" s="245"/>
    </row>
    <row r="43" spans="1:17" ht="12.75" customHeight="1" x14ac:dyDescent="0.2">
      <c r="A43" s="232"/>
      <c r="B43" s="245"/>
      <c r="C43" s="245"/>
      <c r="D43" s="245"/>
      <c r="E43" s="245"/>
      <c r="F43" s="232"/>
      <c r="G43" s="245"/>
    </row>
    <row r="44" spans="1:17" ht="15" customHeight="1" x14ac:dyDescent="0.2">
      <c r="A44" s="232"/>
      <c r="B44" s="245"/>
      <c r="C44" s="245"/>
      <c r="D44" s="245"/>
      <c r="E44" s="245"/>
      <c r="F44" s="232"/>
      <c r="G44" s="232"/>
    </row>
    <row r="45" spans="1:17" ht="12.75" customHeight="1" x14ac:dyDescent="0.2">
      <c r="A45" s="232"/>
      <c r="B45" s="245"/>
      <c r="C45" s="245"/>
      <c r="D45" s="245"/>
      <c r="E45" s="245"/>
      <c r="F45" s="232"/>
      <c r="G45" s="232"/>
    </row>
    <row r="46" spans="1:17" ht="12.75" customHeight="1" x14ac:dyDescent="0.2">
      <c r="A46" s="232"/>
      <c r="B46" s="232"/>
      <c r="C46" s="232"/>
      <c r="D46" s="232"/>
      <c r="E46" s="232"/>
      <c r="F46" s="232"/>
      <c r="G46" s="232"/>
    </row>
    <row r="47" spans="1:17" ht="12.75" customHeight="1" x14ac:dyDescent="0.2">
      <c r="A47" s="232"/>
      <c r="B47" s="232"/>
      <c r="C47" s="232"/>
      <c r="D47" s="232"/>
      <c r="E47" s="232"/>
      <c r="F47" s="232"/>
      <c r="G47" s="232"/>
    </row>
    <row r="48" spans="1:17" ht="12.75" customHeight="1" x14ac:dyDescent="0.2">
      <c r="A48" s="232"/>
      <c r="B48" s="232"/>
      <c r="C48" s="232"/>
      <c r="D48" s="232"/>
      <c r="E48" s="232"/>
      <c r="F48" s="232"/>
      <c r="G48" s="232"/>
    </row>
    <row r="49" spans="1:7" ht="12.75" customHeight="1" x14ac:dyDescent="0.2">
      <c r="A49" s="232"/>
      <c r="B49" s="232"/>
      <c r="C49" s="245"/>
      <c r="D49" s="232"/>
      <c r="E49" s="245"/>
      <c r="F49" s="232"/>
      <c r="G49" s="232"/>
    </row>
    <row r="50" spans="1:7" ht="12.75" customHeight="1" x14ac:dyDescent="0.2">
      <c r="A50" s="232"/>
      <c r="B50" s="232"/>
      <c r="C50" s="232"/>
      <c r="D50" s="232"/>
      <c r="E50" s="232"/>
      <c r="F50" s="232"/>
      <c r="G50" s="232"/>
    </row>
    <row r="51" spans="1:7" ht="12.75" customHeight="1" x14ac:dyDescent="0.2">
      <c r="A51" s="232"/>
      <c r="B51" s="232"/>
      <c r="C51" s="232"/>
      <c r="D51" s="232"/>
      <c r="E51" s="232"/>
      <c r="F51" s="232"/>
      <c r="G51" s="232"/>
    </row>
    <row r="52" spans="1:7" ht="12.75" customHeight="1" x14ac:dyDescent="0.2">
      <c r="A52" s="232"/>
      <c r="B52" s="232"/>
      <c r="C52" s="232"/>
      <c r="D52" s="232"/>
      <c r="E52" s="232"/>
      <c r="F52" s="232"/>
      <c r="G52" s="232"/>
    </row>
    <row r="53" spans="1:7" ht="12.75" customHeight="1" x14ac:dyDescent="0.2">
      <c r="A53" s="232"/>
      <c r="B53" s="232"/>
      <c r="C53" s="245"/>
      <c r="D53" s="232"/>
      <c r="E53" s="245"/>
      <c r="F53" s="232"/>
      <c r="G53" s="232"/>
    </row>
    <row r="54" spans="1:7" ht="12.75" customHeight="1" x14ac:dyDescent="0.2">
      <c r="A54" s="232"/>
      <c r="B54" s="232"/>
      <c r="C54" s="232"/>
      <c r="D54" s="232"/>
      <c r="E54" s="232"/>
      <c r="F54" s="232"/>
      <c r="G54" s="232"/>
    </row>
    <row r="55" spans="1:7" ht="12.75" customHeight="1" x14ac:dyDescent="0.2">
      <c r="A55" s="232"/>
      <c r="B55" s="232"/>
      <c r="C55" s="232"/>
      <c r="D55" s="232"/>
      <c r="E55" s="232"/>
      <c r="F55" s="232"/>
      <c r="G55" s="232"/>
    </row>
    <row r="56" spans="1:7" ht="12.75" customHeight="1" x14ac:dyDescent="0.2">
      <c r="A56" s="232"/>
      <c r="B56" s="232"/>
      <c r="C56" s="232"/>
      <c r="D56" s="232"/>
      <c r="E56" s="232"/>
      <c r="F56" s="232"/>
      <c r="G56" s="232"/>
    </row>
    <row r="57" spans="1:7" ht="12.75" customHeight="1" x14ac:dyDescent="0.2">
      <c r="A57" s="232"/>
      <c r="B57" s="232"/>
      <c r="C57" s="245"/>
      <c r="D57" s="232"/>
      <c r="E57" s="245"/>
      <c r="F57" s="232"/>
      <c r="G57" s="232"/>
    </row>
    <row r="58" spans="1:7" ht="12.75" customHeight="1" x14ac:dyDescent="0.2">
      <c r="A58" s="232"/>
      <c r="B58" s="232"/>
      <c r="C58" s="232"/>
      <c r="D58" s="232"/>
      <c r="E58" s="232"/>
      <c r="F58" s="232"/>
      <c r="G58" s="232"/>
    </row>
    <row r="59" spans="1:7" ht="12.75" customHeight="1" x14ac:dyDescent="0.2">
      <c r="A59" s="232"/>
      <c r="B59" s="232"/>
      <c r="C59" s="232"/>
      <c r="D59" s="232"/>
      <c r="E59" s="232"/>
      <c r="F59" s="232"/>
      <c r="G59" s="232"/>
    </row>
    <row r="60" spans="1:7" ht="12.75" customHeight="1" x14ac:dyDescent="0.2">
      <c r="B60" s="232"/>
      <c r="C60" s="232"/>
      <c r="D60" s="232"/>
      <c r="E60" s="232"/>
      <c r="F60" s="232"/>
      <c r="G60" s="232"/>
    </row>
  </sheetData>
  <mergeCells count="1">
    <mergeCell ref="B26:C26"/>
  </mergeCells>
  <phoneticPr fontId="17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>&amp;R&amp;"Arial,Fet"LASTBILAR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95234" r:id="rId4">
          <objectPr defaultSize="0" autoLine="0" autoPict="0" r:id="rId5">
            <anchor moveWithCells="1">
              <from>
                <xdr:col>0</xdr:col>
                <xdr:colOff>28575</xdr:colOff>
                <xdr:row>18</xdr:row>
                <xdr:rowOff>47625</xdr:rowOff>
              </from>
              <to>
                <xdr:col>0</xdr:col>
                <xdr:colOff>1171575</xdr:colOff>
                <xdr:row>19</xdr:row>
                <xdr:rowOff>123825</xdr:rowOff>
              </to>
            </anchor>
          </objectPr>
        </oleObject>
      </mc:Choice>
      <mc:Fallback>
        <oleObject progId="Paint.Picture" shapeId="95234" r:id="rId4"/>
      </mc:Fallback>
    </mc:AlternateContent>
    <mc:AlternateContent xmlns:mc="http://schemas.openxmlformats.org/markup-compatibility/2006">
      <mc:Choice Requires="x14">
        <oleObject progId="Paint.Picture" shapeId="95236" r:id="rId6">
          <objectPr defaultSize="0" autoLine="0" autoPict="0" r:id="rId5">
            <anchor moveWithCells="1">
              <from>
                <xdr:col>0</xdr:col>
                <xdr:colOff>47625</xdr:colOff>
                <xdr:row>39</xdr:row>
                <xdr:rowOff>47625</xdr:rowOff>
              </from>
              <to>
                <xdr:col>0</xdr:col>
                <xdr:colOff>1190625</xdr:colOff>
                <xdr:row>40</xdr:row>
                <xdr:rowOff>123825</xdr:rowOff>
              </to>
            </anchor>
          </objectPr>
        </oleObject>
      </mc:Choice>
      <mc:Fallback>
        <oleObject progId="Paint.Picture" shapeId="95236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3">
    <pageSetUpPr fitToPage="1"/>
  </sheetPr>
  <dimension ref="A1:L33"/>
  <sheetViews>
    <sheetView showGridLines="0" tabSelected="1" zoomScaleNormal="100" workbookViewId="0">
      <selection sqref="A1:L1"/>
    </sheetView>
  </sheetViews>
  <sheetFormatPr defaultRowHeight="12.75" customHeight="1" x14ac:dyDescent="0.2"/>
  <cols>
    <col min="1" max="1" width="18.5703125" style="7" customWidth="1"/>
    <col min="2" max="4" width="15.7109375" style="2" customWidth="1"/>
    <col min="5" max="5" width="13.85546875" style="3" customWidth="1"/>
    <col min="6" max="6" width="13.7109375" style="2" customWidth="1"/>
    <col min="7" max="7" width="9.140625" style="2"/>
    <col min="8" max="8" width="11.5703125" style="2" customWidth="1"/>
    <col min="9" max="16384" width="9.140625" style="2"/>
  </cols>
  <sheetData>
    <row r="1" spans="1:12" ht="12.75" customHeight="1" x14ac:dyDescent="0.2">
      <c r="A1" s="18"/>
      <c r="B1" s="20"/>
      <c r="C1" s="20"/>
      <c r="D1" s="20"/>
      <c r="E1" s="21"/>
      <c r="F1" s="20"/>
      <c r="G1" s="21"/>
      <c r="H1" s="3"/>
      <c r="I1" s="3"/>
      <c r="J1" s="3"/>
      <c r="K1" s="3"/>
      <c r="L1" s="3"/>
    </row>
    <row r="2" spans="1:12" ht="12.75" customHeight="1" x14ac:dyDescent="0.2">
      <c r="A2" s="116" t="s">
        <v>198</v>
      </c>
      <c r="B2" s="24"/>
      <c r="C2" s="24"/>
      <c r="D2" s="20"/>
      <c r="E2" s="21"/>
      <c r="F2" s="20"/>
      <c r="G2" s="21"/>
      <c r="H2" s="36"/>
      <c r="I2" s="66"/>
      <c r="J2" s="66"/>
      <c r="K2" s="66"/>
      <c r="L2" s="3"/>
    </row>
    <row r="3" spans="1:12" ht="12.75" customHeight="1" x14ac:dyDescent="0.2">
      <c r="A3" s="95" t="s">
        <v>207</v>
      </c>
      <c r="B3" s="24"/>
      <c r="C3" s="24"/>
      <c r="D3" s="20"/>
      <c r="E3" s="21"/>
      <c r="F3" s="20"/>
      <c r="G3" s="21"/>
      <c r="H3" s="36"/>
      <c r="I3" s="66"/>
      <c r="J3" s="66"/>
      <c r="K3" s="66"/>
      <c r="L3" s="3"/>
    </row>
    <row r="4" spans="1:12" ht="12.75" customHeight="1" x14ac:dyDescent="0.2">
      <c r="A4" s="270" t="s">
        <v>208</v>
      </c>
      <c r="B4" s="24"/>
      <c r="C4" s="24"/>
      <c r="D4" s="20"/>
      <c r="E4" s="21"/>
      <c r="F4" s="20"/>
      <c r="G4" s="21"/>
      <c r="H4" s="36"/>
      <c r="I4" s="66"/>
      <c r="J4" s="66"/>
      <c r="K4" s="66"/>
      <c r="L4" s="3"/>
    </row>
    <row r="5" spans="1:12" ht="12.75" customHeight="1" x14ac:dyDescent="0.2">
      <c r="A5" s="16"/>
      <c r="B5" s="64"/>
      <c r="C5" s="64"/>
      <c r="D5" s="16"/>
      <c r="E5" s="21"/>
      <c r="F5" s="20"/>
      <c r="G5" s="21"/>
      <c r="H5" s="36"/>
      <c r="I5" s="66"/>
      <c r="J5" s="66"/>
      <c r="K5" s="66"/>
      <c r="L5" s="3"/>
    </row>
    <row r="6" spans="1:12" ht="12.75" customHeight="1" x14ac:dyDescent="0.2">
      <c r="A6" s="21" t="s">
        <v>22</v>
      </c>
      <c r="B6" s="10" t="s">
        <v>130</v>
      </c>
      <c r="C6" s="10" t="s">
        <v>83</v>
      </c>
      <c r="D6" s="10" t="s">
        <v>132</v>
      </c>
      <c r="E6" s="21"/>
      <c r="F6" s="20"/>
      <c r="G6" s="21"/>
      <c r="H6" s="36"/>
      <c r="I6" s="66"/>
      <c r="J6" s="66"/>
      <c r="K6" s="66"/>
      <c r="L6" s="3"/>
    </row>
    <row r="7" spans="1:12" ht="12.75" customHeight="1" x14ac:dyDescent="0.2">
      <c r="A7" s="16" t="s">
        <v>84</v>
      </c>
      <c r="B7" s="92" t="s">
        <v>131</v>
      </c>
      <c r="C7" s="92"/>
      <c r="D7" s="92" t="s">
        <v>26</v>
      </c>
      <c r="E7" s="21"/>
      <c r="F7" s="20"/>
      <c r="G7" s="21"/>
      <c r="H7" s="36"/>
      <c r="I7" s="66"/>
      <c r="J7" s="66"/>
      <c r="K7" s="66"/>
      <c r="L7" s="3"/>
    </row>
    <row r="8" spans="1:12" ht="12.75" customHeight="1" x14ac:dyDescent="0.2">
      <c r="A8" s="11">
        <v>-1997</v>
      </c>
      <c r="B8" s="38">
        <v>691549.6</v>
      </c>
      <c r="C8" s="38">
        <v>598</v>
      </c>
      <c r="D8" s="38">
        <f>B8/C8</f>
        <v>1156.4374581939799</v>
      </c>
      <c r="E8" s="221"/>
      <c r="F8" s="222"/>
      <c r="G8" s="166"/>
      <c r="H8" s="36"/>
      <c r="I8" s="66"/>
      <c r="J8" s="66"/>
      <c r="K8" s="66"/>
      <c r="L8" s="3"/>
    </row>
    <row r="9" spans="1:12" ht="12.75" customHeight="1" x14ac:dyDescent="0.2">
      <c r="A9" s="11">
        <v>1998</v>
      </c>
      <c r="B9" s="38">
        <v>162057.9</v>
      </c>
      <c r="C9" s="38">
        <v>109</v>
      </c>
      <c r="D9" s="38">
        <f t="shared" ref="D9:D28" si="0">B9/C9</f>
        <v>1486.7697247706421</v>
      </c>
      <c r="E9" s="221"/>
      <c r="F9" s="68"/>
      <c r="G9" s="166"/>
      <c r="H9" s="36"/>
      <c r="I9" s="79"/>
      <c r="J9" s="79"/>
      <c r="K9" s="79"/>
      <c r="L9" s="3"/>
    </row>
    <row r="10" spans="1:12" ht="12.75" customHeight="1" x14ac:dyDescent="0.2">
      <c r="A10" s="11">
        <v>1999</v>
      </c>
      <c r="B10" s="38">
        <v>341398.6</v>
      </c>
      <c r="C10" s="38">
        <v>186</v>
      </c>
      <c r="D10" s="38">
        <f t="shared" si="0"/>
        <v>1835.4763440860213</v>
      </c>
      <c r="E10" s="221"/>
      <c r="F10" s="20"/>
      <c r="G10" s="166"/>
      <c r="H10" s="36"/>
      <c r="I10" s="66"/>
      <c r="J10" s="66"/>
      <c r="K10" s="66"/>
      <c r="L10" s="3"/>
    </row>
    <row r="11" spans="1:12" ht="12.75" customHeight="1" x14ac:dyDescent="0.2">
      <c r="A11" s="11">
        <v>2000</v>
      </c>
      <c r="B11" s="38">
        <v>626618.9</v>
      </c>
      <c r="C11" s="38">
        <v>258</v>
      </c>
      <c r="D11" s="38">
        <f t="shared" si="0"/>
        <v>2428.7554263565894</v>
      </c>
      <c r="E11" s="221"/>
      <c r="F11" s="20"/>
      <c r="G11" s="166"/>
      <c r="H11" s="43"/>
      <c r="I11" s="56"/>
      <c r="J11" s="56"/>
      <c r="K11" s="56"/>
      <c r="L11" s="3"/>
    </row>
    <row r="12" spans="1:12" ht="12.75" customHeight="1" x14ac:dyDescent="0.2">
      <c r="A12" s="11">
        <v>2001</v>
      </c>
      <c r="B12" s="38">
        <v>881669.7</v>
      </c>
      <c r="C12" s="38">
        <v>341</v>
      </c>
      <c r="D12" s="38">
        <f t="shared" si="0"/>
        <v>2585.541642228739</v>
      </c>
      <c r="E12" s="221"/>
      <c r="F12" s="20"/>
      <c r="G12" s="166"/>
      <c r="H12" s="3"/>
      <c r="I12" s="15"/>
      <c r="J12" s="15"/>
      <c r="K12" s="3"/>
      <c r="L12" s="3"/>
    </row>
    <row r="13" spans="1:12" ht="12.75" customHeight="1" x14ac:dyDescent="0.2">
      <c r="A13" s="11">
        <v>2002</v>
      </c>
      <c r="B13" s="38">
        <v>1387176.7</v>
      </c>
      <c r="C13" s="38">
        <v>393</v>
      </c>
      <c r="D13" s="38">
        <f t="shared" si="0"/>
        <v>3529.7117048346054</v>
      </c>
      <c r="E13" s="221"/>
      <c r="F13" s="20"/>
      <c r="G13" s="166"/>
      <c r="H13" s="3"/>
      <c r="I13" s="15"/>
      <c r="J13" s="15"/>
      <c r="K13" s="3"/>
      <c r="L13" s="3"/>
    </row>
    <row r="14" spans="1:12" ht="12.75" customHeight="1" x14ac:dyDescent="0.2">
      <c r="A14" s="11">
        <v>2003</v>
      </c>
      <c r="B14" s="38">
        <v>2328688.7999999998</v>
      </c>
      <c r="C14" s="38">
        <v>632</v>
      </c>
      <c r="D14" s="38">
        <f t="shared" si="0"/>
        <v>3684.6341772151895</v>
      </c>
      <c r="E14" s="221"/>
      <c r="F14" s="20"/>
      <c r="G14" s="166"/>
      <c r="H14" s="3"/>
      <c r="I14" s="15"/>
      <c r="J14" s="15"/>
      <c r="K14" s="3"/>
      <c r="L14" s="3"/>
    </row>
    <row r="15" spans="1:12" ht="12.75" customHeight="1" x14ac:dyDescent="0.2">
      <c r="A15" s="11">
        <v>2004</v>
      </c>
      <c r="B15" s="38">
        <v>2260833.6</v>
      </c>
      <c r="C15" s="38">
        <v>580</v>
      </c>
      <c r="D15" s="38">
        <f t="shared" si="0"/>
        <v>3897.9889655172415</v>
      </c>
      <c r="E15" s="221"/>
      <c r="F15" s="20"/>
      <c r="G15" s="166"/>
      <c r="H15" s="3"/>
      <c r="I15" s="15"/>
      <c r="J15" s="15"/>
      <c r="K15" s="3"/>
      <c r="L15" s="3"/>
    </row>
    <row r="16" spans="1:12" ht="12.75" customHeight="1" x14ac:dyDescent="0.2">
      <c r="A16" s="11">
        <v>2005</v>
      </c>
      <c r="B16" s="38">
        <v>5134536</v>
      </c>
      <c r="C16" s="38">
        <v>1013</v>
      </c>
      <c r="D16" s="38">
        <f t="shared" si="0"/>
        <v>5068.6436327739384</v>
      </c>
      <c r="E16" s="221"/>
      <c r="F16" s="20"/>
      <c r="G16" s="166"/>
      <c r="H16" s="3"/>
      <c r="I16" s="15"/>
      <c r="J16" s="15"/>
      <c r="K16" s="3"/>
      <c r="L16" s="3"/>
    </row>
    <row r="17" spans="1:10" ht="12.75" customHeight="1" x14ac:dyDescent="0.2">
      <c r="A17" s="11">
        <v>2006</v>
      </c>
      <c r="B17" s="38">
        <v>5126680.0999999996</v>
      </c>
      <c r="C17" s="38">
        <v>1044</v>
      </c>
      <c r="D17" s="38">
        <f t="shared" si="0"/>
        <v>4910.613122605364</v>
      </c>
      <c r="E17" s="221"/>
      <c r="F17" s="20"/>
      <c r="G17" s="166"/>
      <c r="I17" s="29"/>
      <c r="J17" s="29"/>
    </row>
    <row r="18" spans="1:10" ht="12.75" customHeight="1" x14ac:dyDescent="0.2">
      <c r="A18" s="11">
        <v>2007</v>
      </c>
      <c r="B18" s="38">
        <v>4785917.7</v>
      </c>
      <c r="C18" s="38">
        <v>966</v>
      </c>
      <c r="D18" s="38">
        <f t="shared" si="0"/>
        <v>4954.3661490683235</v>
      </c>
      <c r="E18" s="221"/>
      <c r="F18" s="20"/>
      <c r="G18" s="166"/>
      <c r="I18" s="29"/>
      <c r="J18" s="29"/>
    </row>
    <row r="19" spans="1:10" ht="12.75" customHeight="1" x14ac:dyDescent="0.2">
      <c r="A19" s="11">
        <v>2008</v>
      </c>
      <c r="B19" s="38">
        <v>5848573.4000000004</v>
      </c>
      <c r="C19" s="38">
        <v>1089</v>
      </c>
      <c r="D19" s="38">
        <f t="shared" si="0"/>
        <v>5370.5908172635445</v>
      </c>
      <c r="E19" s="221"/>
      <c r="F19" s="20"/>
      <c r="G19" s="166"/>
      <c r="I19" s="29"/>
      <c r="J19" s="29"/>
    </row>
    <row r="20" spans="1:10" ht="12.75" customHeight="1" x14ac:dyDescent="0.2">
      <c r="A20" s="11">
        <v>2009</v>
      </c>
      <c r="B20" s="38">
        <v>7809641.4000000004</v>
      </c>
      <c r="C20" s="38">
        <v>1226</v>
      </c>
      <c r="D20" s="38">
        <f t="shared" si="0"/>
        <v>6370.0174551386626</v>
      </c>
      <c r="E20" s="221"/>
      <c r="F20" s="20"/>
      <c r="G20" s="166"/>
      <c r="I20" s="29"/>
      <c r="J20" s="29"/>
    </row>
    <row r="21" spans="1:10" ht="12.75" customHeight="1" x14ac:dyDescent="0.2">
      <c r="A21" s="11">
        <v>2010</v>
      </c>
      <c r="B21" s="38">
        <v>12057598</v>
      </c>
      <c r="C21" s="38">
        <v>1721</v>
      </c>
      <c r="D21" s="38">
        <f t="shared" si="0"/>
        <v>7006.158047646717</v>
      </c>
      <c r="E21" s="221"/>
      <c r="F21" s="20"/>
      <c r="G21" s="166"/>
      <c r="I21" s="29"/>
      <c r="J21" s="29"/>
    </row>
    <row r="22" spans="1:10" ht="12.75" customHeight="1" x14ac:dyDescent="0.2">
      <c r="A22" s="11">
        <v>2011</v>
      </c>
      <c r="B22" s="38">
        <v>12638574.699999999</v>
      </c>
      <c r="C22" s="38">
        <v>1647</v>
      </c>
      <c r="D22" s="38">
        <f t="shared" si="0"/>
        <v>7673.694414086217</v>
      </c>
      <c r="E22" s="221"/>
      <c r="F22" s="20"/>
      <c r="G22" s="166"/>
      <c r="I22" s="29"/>
      <c r="J22" s="29"/>
    </row>
    <row r="23" spans="1:10" ht="12.75" customHeight="1" x14ac:dyDescent="0.2">
      <c r="A23" s="11">
        <v>2012</v>
      </c>
      <c r="B23" s="38">
        <v>12981369.5</v>
      </c>
      <c r="C23" s="38">
        <v>1665</v>
      </c>
      <c r="D23" s="38">
        <f t="shared" si="0"/>
        <v>7796.6183183183184</v>
      </c>
      <c r="E23" s="221"/>
      <c r="F23" s="20"/>
      <c r="G23" s="166"/>
      <c r="I23" s="29"/>
      <c r="J23" s="29"/>
    </row>
    <row r="24" spans="1:10" ht="12.75" customHeight="1" x14ac:dyDescent="0.2">
      <c r="A24" s="11">
        <v>2013</v>
      </c>
      <c r="B24" s="38">
        <v>9750685.0999999996</v>
      </c>
      <c r="C24" s="38">
        <v>1336</v>
      </c>
      <c r="D24" s="38">
        <f t="shared" si="0"/>
        <v>7298.4169910179635</v>
      </c>
      <c r="E24" s="221"/>
      <c r="F24" s="20"/>
      <c r="G24" s="166"/>
      <c r="I24" s="29"/>
      <c r="J24" s="29"/>
    </row>
    <row r="25" spans="1:10" ht="12.75" customHeight="1" x14ac:dyDescent="0.2">
      <c r="A25" s="11">
        <v>2014</v>
      </c>
      <c r="B25" s="38">
        <v>8448309.4000000004</v>
      </c>
      <c r="C25" s="38">
        <v>1304</v>
      </c>
      <c r="D25" s="38">
        <f t="shared" si="0"/>
        <v>6478.764877300614</v>
      </c>
      <c r="E25" s="221"/>
      <c r="F25" s="20"/>
      <c r="G25" s="166"/>
      <c r="I25" s="29"/>
      <c r="J25" s="29"/>
    </row>
    <row r="26" spans="1:10" ht="12.75" customHeight="1" x14ac:dyDescent="0.2">
      <c r="A26" s="11">
        <v>2015</v>
      </c>
      <c r="B26" s="38">
        <v>4234037.8</v>
      </c>
      <c r="C26" s="38">
        <v>1303</v>
      </c>
      <c r="D26" s="38">
        <f t="shared" si="0"/>
        <v>3249.4534151957023</v>
      </c>
      <c r="E26" s="221"/>
      <c r="F26" s="20"/>
      <c r="G26" s="166"/>
      <c r="I26" s="29"/>
      <c r="J26" s="29"/>
    </row>
    <row r="27" spans="1:10" ht="12.75" customHeight="1" x14ac:dyDescent="0.2">
      <c r="A27" s="7">
        <v>2016</v>
      </c>
      <c r="B27" s="38">
        <v>3094.6</v>
      </c>
      <c r="C27" s="38">
        <v>2</v>
      </c>
      <c r="D27" s="38">
        <f t="shared" si="0"/>
        <v>1547.3</v>
      </c>
      <c r="E27" s="221"/>
      <c r="F27" s="20"/>
      <c r="G27" s="166"/>
      <c r="I27" s="29"/>
    </row>
    <row r="28" spans="1:10" s="14" customFormat="1" ht="12.75" customHeight="1" x14ac:dyDescent="0.2">
      <c r="A28" s="112" t="s">
        <v>13</v>
      </c>
      <c r="B28" s="61">
        <f>SUM(B8:B27)</f>
        <v>97499011.499999985</v>
      </c>
      <c r="C28" s="61">
        <f>SUM(C8:C27)</f>
        <v>17413</v>
      </c>
      <c r="D28" s="61">
        <f t="shared" si="0"/>
        <v>5599.2081490840164</v>
      </c>
      <c r="E28" s="223"/>
      <c r="F28" s="224"/>
      <c r="G28" s="166"/>
      <c r="I28" s="29"/>
    </row>
    <row r="29" spans="1:10" ht="12.75" customHeight="1" x14ac:dyDescent="0.2">
      <c r="A29" s="7" t="s">
        <v>226</v>
      </c>
    </row>
    <row r="30" spans="1:10" ht="12.75" customHeight="1" x14ac:dyDescent="0.2">
      <c r="B30" s="29"/>
      <c r="C30" s="29"/>
      <c r="D30" s="29"/>
      <c r="E30" s="15"/>
    </row>
    <row r="32" spans="1:10" ht="12.75" customHeight="1" x14ac:dyDescent="0.2">
      <c r="C32" s="8"/>
    </row>
    <row r="33" spans="2:4" ht="12.75" customHeight="1" x14ac:dyDescent="0.2">
      <c r="B33" s="89"/>
      <c r="C33" s="89"/>
      <c r="D33" s="89"/>
    </row>
  </sheetData>
  <phoneticPr fontId="3" type="noConversion"/>
  <pageMargins left="0.70866141732283472" right="0.15748031496062992" top="0.98425196850393704" bottom="0.55118110236220474" header="0.51181102362204722" footer="0.51181102362204722"/>
  <pageSetup paperSize="9" orientation="portrait" r:id="rId1"/>
  <headerFooter alignWithMargins="0">
    <oddHeader>&amp;R&amp;"Arial,Fet"BUSSAR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23555" r:id="rId4">
          <objectPr defaultSize="0" autoLine="0" autoPict="0" r:id="rId5">
            <anchor moveWithCells="1">
              <from>
                <xdr:col>0</xdr:col>
                <xdr:colOff>0</xdr:colOff>
                <xdr:row>29</xdr:row>
                <xdr:rowOff>57150</xdr:rowOff>
              </from>
              <to>
                <xdr:col>0</xdr:col>
                <xdr:colOff>1143000</xdr:colOff>
                <xdr:row>30</xdr:row>
                <xdr:rowOff>133350</xdr:rowOff>
              </to>
            </anchor>
          </objectPr>
        </oleObject>
      </mc:Choice>
      <mc:Fallback>
        <oleObject progId="Paint.Picture" shapeId="2355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4</vt:i4>
      </vt:variant>
    </vt:vector>
  </HeadingPairs>
  <TitlesOfParts>
    <vt:vector size="17" baseType="lpstr">
      <vt:lpstr>Körsträckor 2015</vt:lpstr>
      <vt:lpstr>Innehåll_Content</vt:lpstr>
      <vt:lpstr>PB Tab 1-2</vt:lpstr>
      <vt:lpstr>PB Tab 3-4</vt:lpstr>
      <vt:lpstr>PB Tab 5</vt:lpstr>
      <vt:lpstr>LB Tab 1</vt:lpstr>
      <vt:lpstr>LB Tab 2-3</vt:lpstr>
      <vt:lpstr>LB Tab 4-5</vt:lpstr>
      <vt:lpstr>BU Tab 1</vt:lpstr>
      <vt:lpstr>BU Tab 2-4</vt:lpstr>
      <vt:lpstr>MC Tab 1-3</vt:lpstr>
      <vt:lpstr>MC Tab 4</vt:lpstr>
      <vt:lpstr>RS Tab 1</vt:lpstr>
      <vt:lpstr>'BU Tab 1'!_Toc72296259</vt:lpstr>
      <vt:lpstr>'BU Tab 2-4'!_Toc72296260</vt:lpstr>
      <vt:lpstr>'LB Tab 1'!_Toc72296263</vt:lpstr>
      <vt:lpstr>'LB Tab 4-5'!Utskriftsområde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Annika</dc:creator>
  <cp:lastModifiedBy>Monica Nyman</cp:lastModifiedBy>
  <cp:lastPrinted>2016-09-08T07:33:47Z</cp:lastPrinted>
  <dcterms:created xsi:type="dcterms:W3CDTF">2007-06-06T17:47:08Z</dcterms:created>
  <dcterms:modified xsi:type="dcterms:W3CDTF">2016-10-26T08:14:43Z</dcterms:modified>
</cp:coreProperties>
</file>