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7.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drawings/drawing8.xml" ContentType="application/vnd.openxmlformats-officedocument.drawing+xml"/>
  <Override PartName="/xl/embeddings/oleObject10.bin" ContentType="application/vnd.openxmlformats-officedocument.oleObject"/>
  <Override PartName="/xl/drawings/drawing9.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10.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drawings/drawing11.xml" ContentType="application/vnd.openxmlformats-officedocument.drawing+xml"/>
  <Override PartName="/xl/embeddings/oleObject22.bin" ContentType="application/vnd.openxmlformats-officedocument.oleObject"/>
  <Override PartName="/xl/drawings/drawing12.xml" ContentType="application/vnd.openxmlformats-officedocument.drawing+xml"/>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S:\Information\Publikationer\Statistik\Fordon\2019\2019_29\"/>
    </mc:Choice>
  </mc:AlternateContent>
  <xr:revisionPtr revIDLastSave="0" documentId="13_ncr:1_{A64089E6-81B1-40B1-8CF6-0F7EB8E3D86A}" xr6:coauthVersionLast="43" xr6:coauthVersionMax="43" xr10:uidLastSave="{00000000-0000-0000-0000-000000000000}"/>
  <bookViews>
    <workbookView xWindow="23880" yWindow="-4620" windowWidth="29040" windowHeight="17640" tabRatio="925" xr2:uid="{00000000-000D-0000-FFFF-FFFF00000000}"/>
  </bookViews>
  <sheets>
    <sheet name="Körsträckor 2018" sheetId="64" r:id="rId1"/>
    <sheet name="Mer om statistiken" sheetId="66" r:id="rId2"/>
    <sheet name="Innehåll_Content" sheetId="65" r:id="rId3"/>
    <sheet name="PB Tab 1-2" sheetId="7" r:id="rId4"/>
    <sheet name="PB Tab 3-4" sheetId="57" r:id="rId5"/>
    <sheet name="PB Tab 5" sheetId="9" r:id="rId6"/>
    <sheet name="LB Tab 1" sheetId="16" r:id="rId7"/>
    <sheet name="LB Tab 2-3" sheetId="17" r:id="rId8"/>
    <sheet name="LB Tab 4-5" sheetId="61" r:id="rId9"/>
    <sheet name="BU Tab 1-2" sheetId="23" r:id="rId10"/>
    <sheet name="BU Tab 3-4" sheetId="24" r:id="rId11"/>
    <sheet name="MC Tab 1-3" sheetId="58" r:id="rId12"/>
    <sheet name="MC Tab 4" sheetId="62" r:id="rId13"/>
    <sheet name="RS Tab 1" sheetId="42" r:id="rId14"/>
  </sheets>
  <definedNames>
    <definedName name="_Toc72296252" localSheetId="3">'PB Tab 1-2'!#REF!</definedName>
    <definedName name="_Toc72296257" localSheetId="4">'PB Tab 3-4'!#REF!</definedName>
    <definedName name="_Toc72296257" localSheetId="5">'PB Tab 5'!#REF!</definedName>
    <definedName name="_Toc72296258" localSheetId="11">'MC Tab 1-3'!#REF!</definedName>
    <definedName name="_Toc72296259" localSheetId="9">'BU Tab 1-2'!$B$2</definedName>
    <definedName name="_Toc72296260" localSheetId="10">'BU Tab 1-2'!#REF!</definedName>
    <definedName name="_Toc72296263" localSheetId="6">'LB Tab 1'!$B$2</definedName>
    <definedName name="_Toc72296266" localSheetId="7">'LB Tab 2-3'!#REF!</definedName>
    <definedName name="_Toc72296266" localSheetId="8">'LB Tab 4-5'!#REF!</definedName>
    <definedName name="_xlnm.Print_Area" localSheetId="8">'LB Tab 4-5'!$A$1:$D$38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8" i="7" l="1"/>
  <c r="F38" i="7" l="1"/>
  <c r="E23" i="7"/>
  <c r="C23" i="7"/>
  <c r="F23" i="7"/>
  <c r="B23" i="7"/>
  <c r="L40" i="23" l="1"/>
  <c r="L41" i="23"/>
  <c r="L42" i="23"/>
  <c r="L43" i="23"/>
  <c r="L44" i="23"/>
  <c r="L39" i="23"/>
  <c r="G46" i="23"/>
  <c r="F46" i="23"/>
  <c r="H46" i="23" s="1"/>
  <c r="C46" i="23"/>
  <c r="B46" i="23"/>
  <c r="D46" i="23" s="1"/>
  <c r="H44" i="23"/>
  <c r="D44" i="23"/>
  <c r="H43" i="23"/>
  <c r="D43" i="23"/>
  <c r="H42" i="23"/>
  <c r="D42" i="23"/>
  <c r="H41" i="23"/>
  <c r="D41" i="23"/>
  <c r="H40" i="23"/>
  <c r="D40" i="23"/>
  <c r="H39" i="23"/>
  <c r="D39" i="23"/>
  <c r="F17" i="24" l="1"/>
  <c r="O30" i="58"/>
  <c r="E30" i="58" l="1"/>
  <c r="H30" i="58"/>
  <c r="K30" i="58"/>
  <c r="B30" i="58"/>
  <c r="K46" i="23" l="1"/>
  <c r="J46" i="23"/>
  <c r="L46" i="23" l="1"/>
  <c r="B55" i="17"/>
  <c r="C55" i="17"/>
  <c r="D33" i="17"/>
  <c r="D34" i="17"/>
  <c r="D35" i="17"/>
  <c r="D36" i="17"/>
  <c r="D37" i="17"/>
  <c r="D38" i="17"/>
  <c r="D39" i="17"/>
  <c r="D40" i="17"/>
  <c r="D41" i="17"/>
  <c r="D42" i="17"/>
  <c r="D43" i="17"/>
  <c r="D44" i="17"/>
  <c r="D45" i="17"/>
  <c r="D46" i="17"/>
  <c r="D47" i="17"/>
  <c r="D48" i="17"/>
  <c r="D49" i="17"/>
  <c r="D50" i="17"/>
  <c r="D51" i="17"/>
  <c r="D52" i="17"/>
  <c r="D53" i="17"/>
  <c r="D54" i="17"/>
  <c r="D32" i="17"/>
  <c r="B23" i="17"/>
  <c r="C23" i="17"/>
  <c r="B29" i="16"/>
  <c r="C29" i="16"/>
  <c r="D29" i="16"/>
  <c r="F29" i="16"/>
  <c r="G29" i="16"/>
  <c r="H29" i="16"/>
  <c r="B49" i="57"/>
  <c r="C49" i="57"/>
  <c r="E49" i="57"/>
  <c r="F49" i="57"/>
  <c r="D55" i="17" l="1"/>
  <c r="I34" i="7"/>
  <c r="I35" i="7"/>
  <c r="I36" i="7"/>
  <c r="I37" i="7"/>
  <c r="I38" i="7"/>
  <c r="I39" i="7"/>
  <c r="I40" i="7"/>
  <c r="I33" i="7"/>
  <c r="J10" i="7"/>
  <c r="J11" i="7"/>
  <c r="J12" i="7"/>
  <c r="J13" i="7"/>
  <c r="J14" i="7"/>
  <c r="J15" i="7"/>
  <c r="J16" i="7"/>
  <c r="J17" i="7"/>
  <c r="J18" i="7"/>
  <c r="J19" i="7"/>
  <c r="J20" i="7"/>
  <c r="J21" i="7"/>
  <c r="J22" i="7"/>
  <c r="J9" i="7"/>
  <c r="I10" i="7"/>
  <c r="I11" i="7"/>
  <c r="I12" i="7"/>
  <c r="I13" i="7"/>
  <c r="I14" i="7"/>
  <c r="I15" i="7"/>
  <c r="I16" i="7"/>
  <c r="I17" i="7"/>
  <c r="I18" i="7"/>
  <c r="I19" i="7"/>
  <c r="I20" i="7"/>
  <c r="I21" i="7"/>
  <c r="I22" i="7"/>
  <c r="I9" i="7"/>
  <c r="H10" i="7"/>
  <c r="H11" i="7"/>
  <c r="H12" i="7"/>
  <c r="H13" i="7"/>
  <c r="H14" i="7"/>
  <c r="H15" i="7"/>
  <c r="H16" i="7"/>
  <c r="H17" i="7"/>
  <c r="H18" i="7"/>
  <c r="H19" i="7"/>
  <c r="H20" i="7"/>
  <c r="H21" i="7"/>
  <c r="H9" i="7"/>
  <c r="J23" i="7" l="1"/>
  <c r="I23" i="7"/>
  <c r="H23" i="7"/>
  <c r="F15" i="24"/>
  <c r="F11" i="24" l="1"/>
  <c r="J10" i="16" l="1"/>
  <c r="J11" i="16"/>
  <c r="J12" i="16"/>
  <c r="J13" i="16"/>
  <c r="J14" i="16"/>
  <c r="J15" i="16"/>
  <c r="J16" i="16"/>
  <c r="J17" i="16"/>
  <c r="J18" i="16"/>
  <c r="J19" i="16"/>
  <c r="J20" i="16"/>
  <c r="J21" i="16"/>
  <c r="J22" i="16"/>
  <c r="J23" i="16"/>
  <c r="J24" i="16"/>
  <c r="J25" i="16"/>
  <c r="J26" i="16"/>
  <c r="J27" i="16"/>
  <c r="J28" i="16"/>
  <c r="H41" i="57" l="1"/>
  <c r="J10" i="57" l="1"/>
  <c r="J11" i="57"/>
  <c r="J12" i="57"/>
  <c r="J13" i="57"/>
  <c r="J14" i="57"/>
  <c r="J15" i="57"/>
  <c r="J16" i="57"/>
  <c r="J17" i="57"/>
  <c r="J18" i="57"/>
  <c r="J19" i="57"/>
  <c r="J20" i="57"/>
  <c r="J21" i="57"/>
  <c r="J22" i="57"/>
  <c r="J23" i="57"/>
  <c r="J24" i="57"/>
  <c r="J25" i="57"/>
  <c r="J26" i="57"/>
  <c r="J27" i="57"/>
  <c r="J28" i="57"/>
  <c r="J29" i="57"/>
  <c r="I10" i="57"/>
  <c r="I11" i="57"/>
  <c r="I12" i="57"/>
  <c r="I13" i="57"/>
  <c r="I14" i="57"/>
  <c r="I15" i="57"/>
  <c r="I16" i="57"/>
  <c r="I17" i="57"/>
  <c r="I18" i="57"/>
  <c r="I19" i="57"/>
  <c r="I20" i="57"/>
  <c r="I21" i="57"/>
  <c r="I22" i="57"/>
  <c r="I23" i="57"/>
  <c r="I24" i="57"/>
  <c r="I25" i="57"/>
  <c r="I26" i="57"/>
  <c r="I27" i="57"/>
  <c r="I28" i="57"/>
  <c r="I29" i="57"/>
  <c r="H10" i="57"/>
  <c r="H11" i="57"/>
  <c r="H12" i="57"/>
  <c r="H13" i="57"/>
  <c r="H14" i="57"/>
  <c r="H15" i="57"/>
  <c r="H16" i="57"/>
  <c r="H17" i="57"/>
  <c r="H18" i="57"/>
  <c r="H19" i="57"/>
  <c r="H20" i="57"/>
  <c r="H21" i="57"/>
  <c r="H22" i="57"/>
  <c r="H23" i="57"/>
  <c r="H24" i="57"/>
  <c r="H25" i="57"/>
  <c r="H26" i="57"/>
  <c r="H27" i="57"/>
  <c r="H28" i="57"/>
  <c r="H29" i="57"/>
  <c r="J42" i="57" l="1"/>
  <c r="J43" i="57"/>
  <c r="J44" i="57"/>
  <c r="J45" i="57"/>
  <c r="J46" i="57"/>
  <c r="J47" i="57"/>
  <c r="J48" i="57"/>
  <c r="J41" i="57"/>
  <c r="J9" i="57" l="1"/>
  <c r="F9" i="24" l="1"/>
  <c r="F10" i="24"/>
  <c r="F12" i="24"/>
  <c r="F13" i="24"/>
  <c r="F14" i="24"/>
  <c r="F16" i="24"/>
  <c r="D7" i="61"/>
  <c r="D8" i="61"/>
  <c r="D9" i="61"/>
  <c r="D10" i="61"/>
  <c r="D11" i="61"/>
  <c r="D12" i="61"/>
  <c r="D13" i="61"/>
  <c r="D14" i="61"/>
  <c r="D15" i="61"/>
  <c r="B16" i="61"/>
  <c r="C16" i="61"/>
  <c r="D7" i="17"/>
  <c r="D8" i="17"/>
  <c r="D9" i="17"/>
  <c r="D10" i="17"/>
  <c r="D11" i="17"/>
  <c r="D12" i="17"/>
  <c r="D13" i="17"/>
  <c r="D14" i="17"/>
  <c r="D15" i="17"/>
  <c r="D16" i="17"/>
  <c r="D17" i="17"/>
  <c r="D18" i="17"/>
  <c r="D19" i="17"/>
  <c r="D20" i="17"/>
  <c r="D21" i="17"/>
  <c r="D22" i="17"/>
  <c r="J9" i="16"/>
  <c r="K9" i="16"/>
  <c r="L9" i="16"/>
  <c r="K10" i="16"/>
  <c r="L10" i="16"/>
  <c r="K11" i="16"/>
  <c r="L11" i="16"/>
  <c r="K12" i="16"/>
  <c r="L12" i="16"/>
  <c r="K13" i="16"/>
  <c r="L13" i="16"/>
  <c r="K14" i="16"/>
  <c r="L14" i="16"/>
  <c r="K15" i="16"/>
  <c r="L15" i="16"/>
  <c r="K16" i="16"/>
  <c r="L16" i="16"/>
  <c r="K17" i="16"/>
  <c r="L17" i="16"/>
  <c r="K18" i="16"/>
  <c r="L18" i="16"/>
  <c r="K19" i="16"/>
  <c r="L19" i="16"/>
  <c r="K20" i="16"/>
  <c r="L20" i="16"/>
  <c r="K21" i="16"/>
  <c r="L21" i="16"/>
  <c r="K22" i="16"/>
  <c r="L22" i="16"/>
  <c r="K23" i="16"/>
  <c r="L23" i="16"/>
  <c r="K24" i="16"/>
  <c r="L24" i="16"/>
  <c r="K25" i="16"/>
  <c r="L25" i="16"/>
  <c r="K26" i="16"/>
  <c r="L26" i="16"/>
  <c r="K27" i="16"/>
  <c r="L27" i="16"/>
  <c r="K28" i="16"/>
  <c r="L28" i="16"/>
  <c r="H9" i="57"/>
  <c r="I9" i="57"/>
  <c r="B30" i="57"/>
  <c r="C30" i="57"/>
  <c r="E30" i="57"/>
  <c r="F30" i="57"/>
  <c r="I41" i="57"/>
  <c r="H42" i="57"/>
  <c r="I42" i="57"/>
  <c r="H43" i="57"/>
  <c r="I43" i="57"/>
  <c r="H44" i="57"/>
  <c r="I44" i="57"/>
  <c r="H45" i="57"/>
  <c r="I45" i="57"/>
  <c r="H46" i="57"/>
  <c r="I46" i="57"/>
  <c r="H47" i="57"/>
  <c r="I47" i="57"/>
  <c r="H48" i="57"/>
  <c r="I48" i="57"/>
  <c r="J49" i="57" l="1"/>
  <c r="I30" i="57"/>
  <c r="J30" i="57"/>
  <c r="D16" i="61"/>
  <c r="D23" i="17"/>
  <c r="K29" i="16"/>
  <c r="J29" i="16"/>
  <c r="L29" i="16"/>
  <c r="I49" i="57"/>
  <c r="H49" i="57"/>
  <c r="H30" i="57"/>
</calcChain>
</file>

<file path=xl/sharedStrings.xml><?xml version="1.0" encoding="utf-8"?>
<sst xmlns="http://schemas.openxmlformats.org/spreadsheetml/2006/main" count="478" uniqueCount="293">
  <si>
    <t>År</t>
  </si>
  <si>
    <t>Totalt</t>
  </si>
  <si>
    <t>år</t>
  </si>
  <si>
    <t>Kvinnor</t>
  </si>
  <si>
    <t>Män</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</si>
  <si>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</si>
  <si>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</si>
  <si>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</si>
  <si>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</si>
  <si>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</si>
  <si>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</si>
  <si>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</si>
  <si>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</si>
  <si>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</si>
  <si>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</si>
  <si>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</si>
  <si>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</si>
  <si>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</si>
  <si>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</si>
  <si>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</si>
  <si>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</si>
  <si>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</si>
  <si>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</si>
  <si>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</si>
  <si>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</si>
  <si>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</si>
  <si>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</si>
  <si>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</si>
  <si>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</si>
  <si>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</si>
  <si>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</si>
  <si>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</si>
  <si>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</si>
  <si>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</si>
  <si>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</si>
  <si>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</si>
  <si>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</si>
  <si>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</si>
  <si>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</si>
  <si>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</si>
  <si>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</si>
  <si>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</si>
  <si>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</si>
  <si>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</si>
  <si>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</si>
  <si>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</si>
  <si>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</si>
  <si>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</si>
  <si>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</si>
  <si>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</si>
  <si>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</si>
  <si>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</si>
  <si>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</si>
  <si>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</si>
  <si>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</si>
  <si>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</si>
  <si>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</si>
  <si>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</si>
  <si>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</si>
  <si>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</si>
  <si>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</si>
  <si>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</si>
  <si>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</si>
  <si>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</si>
  <si>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</si>
  <si>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</si>
  <si>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</si>
  <si>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</si>
  <si>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</si>
  <si>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</si>
  <si>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</si>
  <si>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</si>
  <si>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</si>
  <si>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Maximilastvikt i kg</t>
  </si>
  <si>
    <t xml:space="preserve">            –        500</t>
  </si>
  <si>
    <t>Kaross</t>
  </si>
  <si>
    <t xml:space="preserve">    därav med kyl / frys</t>
  </si>
  <si>
    <t>Bankebilar</t>
  </si>
  <si>
    <t xml:space="preserve">    därav brandfarlig vätska</t>
  </si>
  <si>
    <t>Utbytbara karosserier och containers</t>
  </si>
  <si>
    <t>Antal bussar</t>
  </si>
  <si>
    <t xml:space="preserve">tillverkningsår </t>
  </si>
  <si>
    <t>Tabell MC1</t>
  </si>
  <si>
    <t>Tabell MC2</t>
  </si>
  <si>
    <t>Cylindervolym</t>
  </si>
  <si>
    <t>Tabell MC3</t>
  </si>
  <si>
    <t xml:space="preserve"> Totalt</t>
  </si>
  <si>
    <t>tillverknings-</t>
  </si>
  <si>
    <t>Medelkör-</t>
  </si>
  <si>
    <t>sträcka i mil</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</si>
  <si>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</si>
  <si>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</si>
  <si>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</si>
  <si>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</si>
  <si>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</si>
  <si>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</si>
  <si>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</si>
  <si>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</si>
  <si>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</si>
  <si>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</si>
  <si>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</si>
  <si>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</si>
  <si>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</si>
  <si>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</si>
  <si>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</si>
  <si>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</si>
  <si>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</si>
  <si>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</si>
  <si>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</si>
  <si>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</si>
  <si>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</si>
  <si>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</si>
  <si>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</si>
  <si>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</si>
  <si>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</si>
  <si>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</si>
  <si>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</si>
  <si>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</si>
  <si>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</si>
  <si>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</si>
  <si>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</si>
  <si>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Fysiska</t>
  </si>
  <si>
    <t xml:space="preserve">Juridiska </t>
  </si>
  <si>
    <t xml:space="preserve">   därav leasade bilar</t>
  </si>
  <si>
    <t xml:space="preserve"> Totalt antal </t>
  </si>
  <si>
    <t>körda mil</t>
  </si>
  <si>
    <t xml:space="preserve">Medelkörsträcka </t>
  </si>
  <si>
    <t xml:space="preserve">1 001   - </t>
  </si>
  <si>
    <t xml:space="preserve">              taxi</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</si>
  <si>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</si>
  <si>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</si>
  <si>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</si>
  <si>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</si>
  <si>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</si>
  <si>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</si>
  <si>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</si>
  <si>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</si>
  <si>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</si>
  <si>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</si>
  <si>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</si>
  <si>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</si>
  <si>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</si>
  <si>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</si>
  <si>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Totalvikt i kg</t>
  </si>
  <si>
    <t xml:space="preserve"> Juridiska </t>
  </si>
  <si>
    <t xml:space="preserve"> Antal bussar</t>
  </si>
  <si>
    <t xml:space="preserve"> Medelkörsträcka i mil</t>
  </si>
  <si>
    <t>Kontaktperson:</t>
  </si>
  <si>
    <t>Lastbilar</t>
  </si>
  <si>
    <t>Regional statistik</t>
  </si>
  <si>
    <t>1) Personbilar som varit i trafik någon gång under året.</t>
  </si>
  <si>
    <t>Innehåll/Content</t>
  </si>
  <si>
    <t>Anette Myhr</t>
  </si>
  <si>
    <t>tel: 010-414 42 17, e-post: anette.myhr@trafa.se</t>
  </si>
  <si>
    <t>SCB (producent)</t>
  </si>
  <si>
    <t>Dragfordon</t>
  </si>
  <si>
    <t>Tabell PB1</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</si>
  <si>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</si>
  <si>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</si>
  <si>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</si>
  <si>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</si>
  <si>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</si>
  <si>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</si>
  <si>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</si>
  <si>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</si>
  <si>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</si>
  <si>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</si>
  <si>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</si>
  <si>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</si>
  <si>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</si>
  <si>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</si>
  <si>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</si>
  <si>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</si>
  <si>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</si>
  <si>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</si>
  <si>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</si>
  <si>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</si>
  <si>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</si>
  <si>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Biodiesel</t>
  </si>
  <si>
    <t>1) Lastbilar som varit i trafik någon gång under året.</t>
  </si>
  <si>
    <t>1) Bussar som varit i trafik någon gång under året.</t>
  </si>
  <si>
    <t xml:space="preserve">             -    125</t>
  </si>
  <si>
    <t>Genomsnittlig körsträcka i mil fördelat på ägarkategori, årsvis 2007–2017</t>
  </si>
  <si>
    <r>
      <t>Bussklass</t>
    </r>
    <r>
      <rPr>
        <vertAlign val="superscript"/>
        <sz val="8"/>
        <rFont val="Arial"/>
        <family val="2"/>
      </rPr>
      <t>1)</t>
    </r>
  </si>
  <si>
    <t>A</t>
  </si>
  <si>
    <t>B</t>
  </si>
  <si>
    <t>I</t>
  </si>
  <si>
    <t>II</t>
  </si>
  <si>
    <t>III</t>
  </si>
  <si>
    <t>1) Bussklasser enligt direktiv 2001/85/EG bilaga II</t>
  </si>
  <si>
    <t>År 2016</t>
  </si>
  <si>
    <t>År 2017</t>
  </si>
  <si>
    <t>1) Bussar som varit i trafik någon gång under året,</t>
  </si>
  <si>
    <r>
      <t xml:space="preserve">Enskild näringsidkare </t>
    </r>
    <r>
      <rPr>
        <sz val="11"/>
        <color rgb="FF000000"/>
        <rFont val="Calibri"/>
        <family val="2"/>
      </rPr>
      <t>(berör tabell PB2)</t>
    </r>
  </si>
  <si>
    <r>
      <t>Karosseri</t>
    </r>
    <r>
      <rPr>
        <sz val="11"/>
        <color rgb="FF000000"/>
        <rFont val="Calibri"/>
        <family val="2"/>
      </rPr>
      <t xml:space="preserve"> (berör tabell LB4) </t>
    </r>
  </si>
  <si>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</si>
  <si>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</si>
  <si>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</si>
  <si>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</si>
  <si>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</si>
  <si>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</si>
  <si>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</si>
  <si>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</si>
  <si>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r>
      <t>Körsträckor och antal motorcyklar</t>
    </r>
    <r>
      <rPr>
        <b/>
        <vertAlign val="superscript"/>
        <sz val="9"/>
        <rFont val="Arial"/>
        <family val="2"/>
      </rPr>
      <t>1)</t>
    </r>
    <r>
      <rPr>
        <b/>
        <sz val="9"/>
        <rFont val="Arial"/>
        <family val="2"/>
      </rPr>
      <t xml:space="preserve"> efter årsmodell/tillverkningsår och ägare år 2017</t>
    </r>
  </si>
  <si>
    <t>Number of motorcycles and average 10 kilometres driven by year of model/construction and owner year 2017</t>
  </si>
  <si>
    <r>
      <t>Körsträckor och antal motorcyklar</t>
    </r>
    <r>
      <rPr>
        <b/>
        <vertAlign val="superscript"/>
        <sz val="9"/>
        <rFont val="Arial"/>
        <family val="2"/>
      </rPr>
      <t>1)</t>
    </r>
    <r>
      <rPr>
        <b/>
        <sz val="9"/>
        <rFont val="Arial"/>
        <family val="2"/>
      </rPr>
      <t xml:space="preserve"> efter cylindervolym och ägare år 2017</t>
    </r>
  </si>
  <si>
    <t>10 kilometres driven and number of motorcycles by cylinder volume and owner year 2017</t>
  </si>
  <si>
    <t>10 Kilometres driven and number of motorcycles by owner year 2017</t>
  </si>
  <si>
    <r>
      <t>Körsträckor och antal motorcyklar</t>
    </r>
    <r>
      <rPr>
        <b/>
        <vertAlign val="superscript"/>
        <sz val="9"/>
        <rFont val="Arial"/>
        <family val="2"/>
      </rPr>
      <t>1)</t>
    </r>
    <r>
      <rPr>
        <b/>
        <sz val="9"/>
        <rFont val="Arial"/>
        <family val="2"/>
      </rPr>
      <t xml:space="preserve"> efter ägare år 2017</t>
    </r>
  </si>
  <si>
    <t>Average 10 kilometers driven by motorcycles by owner year 2007–2017</t>
  </si>
  <si>
    <t>1) Motorcyklar som varit i trafik någon gång under året.</t>
  </si>
  <si>
    <t>Körsträckor och antal motorcyklar efter årsmodell/tillverkningsår och ägare år 2017</t>
  </si>
  <si>
    <t>Körsträckor och antal motorcyklar efter cylindervolym och ägare år 2017</t>
  </si>
  <si>
    <t>Körsträckor och antal motorcyklar efter ägare år 2017</t>
  </si>
  <si>
    <r>
      <t>Körsträckor och antal bussar</t>
    </r>
    <r>
      <rPr>
        <b/>
        <vertAlign val="superscript"/>
        <sz val="9"/>
        <rFont val="Arial"/>
        <family val="2"/>
      </rPr>
      <t>1)</t>
    </r>
    <r>
      <rPr>
        <b/>
        <sz val="9"/>
        <rFont val="Arial"/>
        <family val="2"/>
      </rPr>
      <t xml:space="preserve"> efter årsmodell/tillverkningsår år 2018</t>
    </r>
  </si>
  <si>
    <t>10 kilometres driven and number of buses by year of model/construction year 2018</t>
  </si>
  <si>
    <t>-2000</t>
  </si>
  <si>
    <t>År 2018</t>
  </si>
  <si>
    <r>
      <t>Körsträckor och antal personbilar</t>
    </r>
    <r>
      <rPr>
        <b/>
        <vertAlign val="superscript"/>
        <sz val="9"/>
        <rFont val="Arial"/>
        <family val="2"/>
      </rPr>
      <t>1)</t>
    </r>
    <r>
      <rPr>
        <b/>
        <sz val="9"/>
        <rFont val="Arial"/>
        <family val="2"/>
      </rPr>
      <t xml:space="preserve"> efter tjänstevikt och ägare år 2018</t>
    </r>
  </si>
  <si>
    <t>10 kilometres driven and number of passenger cars, by kerb weight and owner year 2018</t>
  </si>
  <si>
    <r>
      <t>Körsträckor och antal personbilar</t>
    </r>
    <r>
      <rPr>
        <b/>
        <vertAlign val="superscript"/>
        <sz val="9"/>
        <rFont val="Arial"/>
        <family val="2"/>
      </rPr>
      <t xml:space="preserve">1) </t>
    </r>
    <r>
      <rPr>
        <b/>
        <sz val="9"/>
        <rFont val="Arial"/>
        <family val="2"/>
      </rPr>
      <t>efter ägare år 2018</t>
    </r>
  </si>
  <si>
    <t>10 kilometres driven and number of passenger cars by owner year 2018</t>
  </si>
  <si>
    <r>
      <t>Genomsnittlig körsträcka i mil fördelat på ägarkategori, årsvis 2007</t>
    </r>
    <r>
      <rPr>
        <b/>
        <sz val="9"/>
        <rFont val="Calibri"/>
        <family val="2"/>
      </rPr>
      <t>–</t>
    </r>
    <r>
      <rPr>
        <b/>
        <sz val="9"/>
        <rFont val="Arial"/>
        <family val="2"/>
      </rPr>
      <t>2018</t>
    </r>
  </si>
  <si>
    <r>
      <t>Körsträckor och antal lastbilar</t>
    </r>
    <r>
      <rPr>
        <b/>
        <vertAlign val="superscript"/>
        <sz val="9"/>
        <rFont val="Arial"/>
        <family val="2"/>
      </rPr>
      <t>1)</t>
    </r>
    <r>
      <rPr>
        <b/>
        <sz val="9"/>
        <rFont val="Arial"/>
        <family val="2"/>
      </rPr>
      <t xml:space="preserve"> efter årsmodell/tillverkningsår och totalvikt år 2018</t>
    </r>
  </si>
  <si>
    <t>10 kilometres driven and number of lorries by year of model/construction and permissible maximum weight year 2018</t>
  </si>
  <si>
    <r>
      <t>Körsträckor och antal lastbilar</t>
    </r>
    <r>
      <rPr>
        <b/>
        <vertAlign val="superscript"/>
        <sz val="9"/>
        <rFont val="Arial"/>
        <family val="2"/>
      </rPr>
      <t>1)</t>
    </r>
    <r>
      <rPr>
        <b/>
        <sz val="9"/>
        <rFont val="Arial"/>
        <family val="2"/>
      </rPr>
      <t xml:space="preserve"> efter totalvikt år 2018</t>
    </r>
  </si>
  <si>
    <t>10 kilometres driven and number of lorries by permissible maximum weight year 2018</t>
  </si>
  <si>
    <r>
      <t>Körsträckor och antal lastbilar</t>
    </r>
    <r>
      <rPr>
        <b/>
        <vertAlign val="superscript"/>
        <sz val="9"/>
        <rFont val="Arial"/>
        <family val="2"/>
      </rPr>
      <t>1)</t>
    </r>
    <r>
      <rPr>
        <b/>
        <sz val="9"/>
        <rFont val="Arial"/>
        <family val="2"/>
      </rPr>
      <t xml:space="preserve"> efter maximilastvikt år 2018</t>
    </r>
  </si>
  <si>
    <t>10 kilometres driven and number of lorries by load capacity year 2018</t>
  </si>
  <si>
    <r>
      <t>Körsträckor och antal lastbilar</t>
    </r>
    <r>
      <rPr>
        <b/>
        <vertAlign val="superscript"/>
        <sz val="9"/>
        <rFont val="Arial"/>
        <family val="2"/>
      </rPr>
      <t>1)</t>
    </r>
    <r>
      <rPr>
        <b/>
        <sz val="9"/>
        <rFont val="Arial"/>
        <family val="2"/>
      </rPr>
      <t xml:space="preserve"> efter karosseri år 2018</t>
    </r>
  </si>
  <si>
    <t>10 kilometres driven and number of lorries by type of body year 2018</t>
  </si>
  <si>
    <r>
      <t>Körsträckor och antal personbilar</t>
    </r>
    <r>
      <rPr>
        <b/>
        <vertAlign val="superscript"/>
        <sz val="9"/>
        <rFont val="Arial"/>
        <family val="2"/>
      </rPr>
      <t>1)</t>
    </r>
    <r>
      <rPr>
        <b/>
        <sz val="9"/>
        <rFont val="Arial"/>
        <family val="2"/>
      </rPr>
      <t xml:space="preserve"> efter årsmodell/tillverkningsår och ägare år 2018</t>
    </r>
  </si>
  <si>
    <t>10 kilometres driven and number of passenger cars by year of model/construction and by owner, year 2018</t>
  </si>
  <si>
    <r>
      <t>Körsträckor och antal personbilar</t>
    </r>
    <r>
      <rPr>
        <b/>
        <vertAlign val="superscript"/>
        <sz val="9"/>
        <rFont val="Arial"/>
        <family val="2"/>
      </rPr>
      <t>1)</t>
    </r>
    <r>
      <rPr>
        <b/>
        <sz val="9"/>
        <rFont val="Arial"/>
        <family val="2"/>
      </rPr>
      <t xml:space="preserve"> efter drivmedel och ägare år 2018</t>
    </r>
  </si>
  <si>
    <t>10 kilometres driven and number of passenger cars by fuel and owner year 2018</t>
  </si>
  <si>
    <t>Genomsnittlig körsträcka i mil fördelat på lätt och tung lastbil årsvis 2008–2018</t>
  </si>
  <si>
    <t>Vehicle kilometers 2018</t>
  </si>
  <si>
    <r>
      <t>Average kilometres driven in 10 kilometers by owner, by year 2007</t>
    </r>
    <r>
      <rPr>
        <i/>
        <sz val="9"/>
        <rFont val="Calibri"/>
        <family val="2"/>
      </rPr>
      <t>–</t>
    </r>
    <r>
      <rPr>
        <i/>
        <sz val="9"/>
        <rFont val="Arial"/>
        <family val="2"/>
      </rPr>
      <t>2018</t>
    </r>
  </si>
  <si>
    <t>Average kilometers driven in 10 kilometers by light and heavy lorry, by year 2008–2018</t>
  </si>
  <si>
    <t>Bussar i trafik efter bussklass, årsvis 2016–2018</t>
  </si>
  <si>
    <t>Buses in use according to busclass, by year 2016–2018</t>
  </si>
  <si>
    <t>Medelkörsträcka 
i mil</t>
  </si>
  <si>
    <t xml:space="preserve"> Totalt antal 
körda mil</t>
  </si>
  <si>
    <r>
      <t>Körsträckor och antal bussar</t>
    </r>
    <r>
      <rPr>
        <b/>
        <vertAlign val="superscript"/>
        <sz val="9"/>
        <rFont val="Arial"/>
        <family val="2"/>
      </rPr>
      <t>1)</t>
    </r>
    <r>
      <rPr>
        <b/>
        <sz val="9"/>
        <rFont val="Arial"/>
        <family val="2"/>
      </rPr>
      <t xml:space="preserve"> efter drivmedel  år 2018</t>
    </r>
  </si>
  <si>
    <t>10 kilometres driven and number of buses by fuel year 2018</t>
  </si>
  <si>
    <t>Genomsnittlig körsträcka i mil fördelat på ägarkategori, årsvis 2008–2018</t>
  </si>
  <si>
    <t>Average 10 kilometers driven by owner, by year 2008–2018</t>
  </si>
  <si>
    <t>Genomsnittlig körsträcka i mil efter län och fordonsslag år 2018</t>
  </si>
  <si>
    <t>Average 10 kilometers driven by different kind of vehicles, by county, regarding year 2018</t>
  </si>
  <si>
    <t>Körsträckor och antal personbilar efter tjänstevikt och ägare år 2018</t>
  </si>
  <si>
    <t>Körsträckor och antal personbilar efter ägare år 2018</t>
  </si>
  <si>
    <t>Körsträckor och antal personbilar efter årsmodell/tillverkningsår och ägare år 2018</t>
  </si>
  <si>
    <t>Körsträckor och antal personbilar efter drivmedel och ägare år 2018</t>
  </si>
  <si>
    <t>Genomsnittlig körsträcka i mil fördelat på ägare, årsvis 2008–2018</t>
  </si>
  <si>
    <t>Körsträckor och antal lastbilar efter årsmodell/tillverkningsår och totalvikt år 2018</t>
  </si>
  <si>
    <t>Körsträckor och antal lastbilar efter totalvikt år 2018</t>
  </si>
  <si>
    <t>Körsträckor och antal lastbilar efter maxlastvikt år 2018</t>
  </si>
  <si>
    <t>Körsträckor och antal lastbilar efter karosseri år 2018</t>
  </si>
  <si>
    <t>Genomsnittlig körsträcka i mil fördelat på lätt och tung lastbil, årsvis 2008–2018</t>
  </si>
  <si>
    <t>Körsträckor och antal bussar efter årsmodell/tillverkningsår år 2018</t>
  </si>
  <si>
    <t>Körsträckor och antal bussar efter bussklass år 2018</t>
  </si>
  <si>
    <t>Genomsnittlig körsträcka i mil fördelat ägare, årsvis 2008–2018</t>
  </si>
  <si>
    <t>Genomsnittlig körsträcka i mil fördelat på ägarkategori, årsvis 2007–2017</t>
  </si>
  <si>
    <t>Magnus Nyström</t>
  </si>
  <si>
    <t>tel: 010-479 63 73, e-post: Magnus.nystrom@scb.se</t>
  </si>
  <si>
    <t xml:space="preserve">En enskild näringsidkare är en person som själv driver och ansvarar för ett företag. Enligt bolagsverket är en enskild näringsidkare inte en juridisk person. </t>
  </si>
  <si>
    <t xml:space="preserve">I fordonsregistret redovisas dock alla bolagsformer under juridisk person. </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</si>
  <si>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</si>
  <si>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År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</si>
  <si>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</si>
  <si>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r>
      <rPr>
        <b/>
        <sz val="11"/>
        <rFont val="Calibri"/>
        <family val="2"/>
        <scheme val="minor"/>
      </rPr>
      <t>Drivmedel</t>
    </r>
    <r>
      <rPr>
        <sz val="11"/>
        <rFont val="Calibri"/>
        <family val="2"/>
        <scheme val="minor"/>
      </rPr>
      <t xml:space="preserve">
Registrerat drivmedel, inte tvingande att ange fler drivmedel även om fordonet kan drivas med t.ex. både bensin och gas. Anger inte vilket drivmedel som faktiskt används.
Grupperingen som används är;
Bensin - fordon som endast har bensin som drivmedel 
Diesel - fordon som har diesel, biodiesel eller dessa i kombination med varandra som drivmedel, för tunga lastbilar och buss särredovisas de som har biodiesel som drivmedel.
El - fordon som endast har el som drivmedel 
Elhybrid - fordon som har el i kombination med annat bränsle, t.ex. bensin eller diesel, som drivmedel. Elhybrid kan även urskiljas med hjälp av utsläppsklass och/eller elfordon med märkningen el/elhybrid
Laddhybrid - fordon som är laddningsbara via eluttag och som har el i kombination med annat bränsle, tex bensin eller diesel, som drivmedel. Laddhybrid kan urskiljas med hjälp av utsläppsklass och/eller elfordon med märkningen laddhybrid
Etanol - fordon som har etanol, E85 eller ED95 som första eller andra drivmedel 
Gas - de fordon som har naturgas, biogas eller metangas som första eller andra drivmedel 
</t>
    </r>
  </si>
  <si>
    <t>Körsträckor och antal bussar efter drivmedel år 2018</t>
  </si>
  <si>
    <t>Etanol</t>
  </si>
  <si>
    <t>Gas</t>
  </si>
  <si>
    <t>Elhybrid</t>
  </si>
  <si>
    <t>Laddhybrid</t>
  </si>
  <si>
    <t xml:space="preserve">            –   1 600</t>
  </si>
  <si>
    <r>
      <t xml:space="preserve">Publiceringsdatum: </t>
    </r>
    <r>
      <rPr>
        <sz val="10"/>
        <rFont val="Arial"/>
        <family val="2"/>
      </rPr>
      <t>2019-09-26</t>
    </r>
  </si>
  <si>
    <t>Körsträckor baseras på mätarställningsuppgifter från besiktningsorganen. Den 20 maj 2018 förändrades besiktningsreglerna.</t>
  </si>
  <si>
    <t>Reglerna är en anpassning till EU-lagstiftningen. Den största förändringen är att besiktningsperioden försvinner helt</t>
  </si>
  <si>
    <t>och ersätts av ett sista besiktningsdatum. Numera ska nästkommande besiktning ske inom 14 månader för personbilar och lätta lastbilar.</t>
  </si>
  <si>
    <t>För att undvika en högre andel fordon med skattad körsträcka har vi utökat referensperioden för besiktning med 1 månad.</t>
  </si>
  <si>
    <t>För 2018 har körsträckorna beräknats med båda referensperioderna, körsträckor enligt den tidigare kortare referensperioden återfinns i "Körsträckor 2018".</t>
  </si>
  <si>
    <t>Statistik 2019:29</t>
  </si>
  <si>
    <t>Effekter av omräkningen och därmed revideringen av körsträckor för året 2018 är följande:</t>
  </si>
  <si>
    <t>Reglerna för tunga lastbilar förändrades inte när de nya besiktningsreglerna började gälla, men berörs</t>
  </si>
  <si>
    <t>Motorcykel och buss berörs ej av nya besikningsregler.</t>
  </si>
  <si>
    <t>Antal personbilar för vilka körsträckan måste skattas har minskat med 3 procentenheter. Totala körsträckan för personbilar ökade med 0,4 procent.</t>
  </si>
  <si>
    <t>För lastbilar minskar andelen fordon med skattad körsträcka med 0,4 procentenheteroch den totala körsträckan ökar med 0,3 procent.</t>
  </si>
  <si>
    <t>Körsträckor 2018 (reviderad)</t>
  </si>
  <si>
    <t>OBS! Detta är en reviderad version av Körsträckor 2018 utifrån förändrade besiktningsregler.</t>
  </si>
  <si>
    <t>av revideringen då hela fordonsslaget lastbilar har räknats om.</t>
  </si>
  <si>
    <t>När körsträckor beräknas har varje fordon antingen en observerad körsträcka (utifrån mätarställningar) eller en skattad körsträcka (utifrån bilens egenskaper).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</si>
</sst>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0.000"/>
    <numFmt numFmtId="166" formatCode="0.0%"/>
    <numFmt numFmtId="167" formatCode="#,###,##0"/>
    <numFmt numFmtId="168" formatCode="_-* #,##0\ _k_r_-;\-* #,##0\ _k_r_-;_-* &quot;-&quot;??\ _k_r_-;_-@_-"/>
  </numFmts>
  <fonts count="44" x14ac:knownFonts="1">
    <font>
      <sz val="10"/>
      <name val="Arial"/>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sz val="8"/>
      <color indexed="10"/>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sz val="8"/>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u/>
      <sz val="9"/>
      <color theme="10"/>
      <name val="Arial"/>
      <family val="2"/>
    </font>
    <font>
      <sz val="8"/>
      <color rgb="FFFF0000"/>
      <name val="Arial"/>
      <family val="2"/>
    </font>
    <font>
      <b/>
      <sz val="9"/>
      <name val="Calibri"/>
      <family val="2"/>
    </font>
    <font>
      <i/>
      <sz val="9"/>
      <name val="Arial"/>
      <family val="2"/>
    </font>
    <font>
      <i/>
      <sz val="9"/>
      <name val="Calibri"/>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11"/>
      <name val="Calibri"/>
      <family val="2"/>
      <scheme val="minor"/>
    </font>
    <font>
      <b/>
      <sz val="11"/>
      <name val="Calibri"/>
      <family val="2"/>
      <scheme val="minor"/>
    </font>
    <font>
      <sz val="8"/>
      <color theme="1"/>
      <name val="Arial"/>
      <family val="2"/>
    </font>
    <font>
      <b/>
      <sz val="8"/>
      <color theme="1"/>
      <name val="Arial"/>
      <family val="2"/>
    </font>
    <font>
      <b/>
      <sz val="9.5"/>
      <color rgb="FFFF0000"/>
      <name val="Arial"/>
      <family val="2"/>
    </font>
    <font>
      <sz val="9.5"/>
      <name val="Arial"/>
      <family val="2"/>
    </font>
    <font>
      <b/>
      <sz val="12"/>
      <color rgb="FFFF0000"/>
      <name val="Arial"/>
      <family val="2"/>
    </font>
    <font>
      <b/>
      <sz val="9"/>
      <color rgb="FFFF0000"/>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2">
    <xf numFmtId="0" fontId="0" fillId="0" borderId="0"/>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0" borderId="0"/>
    <xf numFmtId="0" fontId="1" fillId="0" borderId="0" applyNumberFormat="0"/>
    <xf numFmtId="0" fontId="3" fillId="0" borderId="0"/>
    <xf numFmtId="9" fontId="1" fillId="0" borderId="0" applyFont="0" applyFill="0" applyBorder="0" applyAlignment="0" applyProtection="0"/>
    <xf numFmtId="167" fontId="4" fillId="2" borderId="0" applyNumberFormat="0" applyBorder="0">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33">
    <xf numFmtId="0" fontId="0" fillId="0" borderId="0" xfId="0"/>
    <xf numFmtId="0" fontId="5" fillId="0" borderId="0" xfId="0" applyFont="1"/>
    <xf numFmtId="0" fontId="8" fillId="0" borderId="0" xfId="0" applyFont="1"/>
    <xf numFmtId="0" fontId="7" fillId="0" borderId="0" xfId="0" applyFont="1"/>
    <xf numFmtId="0" fontId="6" fillId="0" borderId="0" xfId="0" applyFont="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right"/>
    </xf>
    <xf numFmtId="0" fontId="8" fillId="0" borderId="1" xfId="0" applyFont="1" applyBorder="1" applyAlignment="1">
      <alignment horizontal="left"/>
    </xf>
    <xf numFmtId="3" fontId="8" fillId="0" borderId="0" xfId="0" applyNumberFormat="1" applyFont="1"/>
    <xf numFmtId="0" fontId="8" fillId="0" borderId="2" xfId="0" applyFont="1" applyBorder="1" applyAlignment="1">
      <alignment wrapText="1"/>
    </xf>
    <xf numFmtId="0" fontId="9" fillId="0" borderId="0" xfId="0" applyFont="1" applyAlignment="1">
      <alignment vertical="center"/>
    </xf>
    <xf numFmtId="1" fontId="8" fillId="0" borderId="0" xfId="0" applyNumberFormat="1" applyFont="1"/>
    <xf numFmtId="0" fontId="8" fillId="0" borderId="2" xfId="0" applyFont="1" applyBorder="1"/>
    <xf numFmtId="0" fontId="10" fillId="0" borderId="0" xfId="0" applyFont="1"/>
    <xf numFmtId="3" fontId="9" fillId="0" borderId="0" xfId="0" applyNumberFormat="1" applyFont="1"/>
    <xf numFmtId="0" fontId="9" fillId="0" borderId="0" xfId="0" applyFont="1"/>
    <xf numFmtId="0" fontId="8" fillId="0" borderId="2" xfId="0" applyFont="1" applyBorder="1" applyAlignment="1">
      <alignment horizontal="right" wrapText="1"/>
    </xf>
    <xf numFmtId="0" fontId="8" fillId="0" borderId="3" xfId="0" applyFont="1" applyBorder="1" applyAlignment="1">
      <alignment horizontal="left"/>
    </xf>
    <xf numFmtId="0" fontId="10" fillId="0" borderId="0" xfId="0" applyFont="1" applyAlignment="1">
      <alignment horizontal="right"/>
    </xf>
    <xf numFmtId="3" fontId="8" fillId="0" borderId="4" xfId="0" applyNumberFormat="1" applyFont="1" applyBorder="1" applyAlignment="1">
      <alignment horizontal="right"/>
    </xf>
    <xf numFmtId="3" fontId="9" fillId="0" borderId="0" xfId="0" applyNumberFormat="1" applyFont="1" applyAlignment="1">
      <alignment horizontal="right"/>
    </xf>
    <xf numFmtId="0" fontId="3" fillId="0" borderId="0" xfId="0" applyFont="1" applyAlignment="1">
      <alignment horizontal="left"/>
    </xf>
    <xf numFmtId="0" fontId="3" fillId="0" borderId="2" xfId="0" applyFont="1" applyBorder="1" applyAlignment="1">
      <alignment horizontal="right" wrapText="1"/>
    </xf>
    <xf numFmtId="3" fontId="3" fillId="0" borderId="1" xfId="0" applyNumberFormat="1" applyFont="1" applyBorder="1" applyAlignment="1">
      <alignment horizontal="right"/>
    </xf>
    <xf numFmtId="0" fontId="8" fillId="0" borderId="0" xfId="0" applyFont="1" applyAlignment="1">
      <alignment horizontal="right" wrapText="1"/>
    </xf>
    <xf numFmtId="3" fontId="3" fillId="0" borderId="0" xfId="0" applyNumberFormat="1" applyFont="1" applyAlignment="1">
      <alignment horizontal="right"/>
    </xf>
    <xf numFmtId="3" fontId="17" fillId="0" borderId="0" xfId="0" applyNumberFormat="1" applyFont="1"/>
    <xf numFmtId="0" fontId="9" fillId="0" borderId="0" xfId="0" applyFont="1" applyAlignment="1">
      <alignment horizontal="right"/>
    </xf>
    <xf numFmtId="0" fontId="3" fillId="0" borderId="0" xfId="0" applyFont="1" applyAlignment="1">
      <alignment horizontal="right"/>
    </xf>
    <xf numFmtId="0" fontId="3" fillId="0" borderId="0" xfId="0" applyFont="1" applyAlignment="1">
      <alignment horizontal="right" wrapText="1"/>
    </xf>
    <xf numFmtId="0" fontId="8" fillId="0" borderId="1" xfId="0" applyFont="1" applyBorder="1"/>
    <xf numFmtId="3" fontId="8" fillId="0" borderId="1" xfId="0" applyNumberFormat="1" applyFont="1" applyBorder="1" applyAlignment="1">
      <alignment horizontal="right"/>
    </xf>
    <xf numFmtId="3" fontId="3" fillId="0" borderId="1" xfId="0" applyNumberFormat="1" applyFont="1" applyBorder="1" applyAlignment="1">
      <alignment horizontal="left"/>
    </xf>
    <xf numFmtId="0" fontId="9" fillId="0" borderId="0" xfId="0" applyFont="1" applyAlignment="1">
      <alignment horizontal="left"/>
    </xf>
    <xf numFmtId="0" fontId="3" fillId="0" borderId="0" xfId="0" applyFont="1"/>
    <xf numFmtId="0" fontId="1" fillId="0" borderId="0" xfId="0" applyFont="1"/>
    <xf numFmtId="3" fontId="3" fillId="0" borderId="1" xfId="0" applyNumberFormat="1" applyFont="1" applyBorder="1"/>
    <xf numFmtId="3" fontId="3" fillId="0" borderId="5" xfId="0" applyNumberFormat="1" applyFont="1" applyBorder="1"/>
    <xf numFmtId="3" fontId="3" fillId="0" borderId="5" xfId="0" applyNumberFormat="1" applyFont="1" applyBorder="1" applyAlignment="1">
      <alignment horizontal="right"/>
    </xf>
    <xf numFmtId="3" fontId="9" fillId="0" borderId="4" xfId="0" applyNumberFormat="1" applyFont="1" applyBorder="1" applyAlignment="1">
      <alignment horizontal="right"/>
    </xf>
    <xf numFmtId="3" fontId="9" fillId="0" borderId="4" xfId="0" applyNumberFormat="1" applyFont="1" applyBorder="1"/>
    <xf numFmtId="0" fontId="3" fillId="0" borderId="2" xfId="0" applyFont="1" applyBorder="1"/>
    <xf numFmtId="0" fontId="9" fillId="0" borderId="2" xfId="0" applyFont="1" applyBorder="1"/>
    <xf numFmtId="0" fontId="3" fillId="0" borderId="2" xfId="0" applyFont="1" applyBorder="1" applyAlignment="1">
      <alignment horizontal="right"/>
    </xf>
    <xf numFmtId="3" fontId="15" fillId="0" borderId="0" xfId="0" applyNumberFormat="1" applyFont="1" applyAlignment="1">
      <alignment horizontal="right" wrapText="1"/>
    </xf>
    <xf numFmtId="0" fontId="10" fillId="0" borderId="2" xfId="0" applyFont="1" applyBorder="1" applyAlignment="1">
      <alignment horizontal="right" wrapText="1"/>
    </xf>
    <xf numFmtId="3" fontId="15" fillId="0" borderId="1" xfId="0" applyNumberFormat="1" applyFont="1" applyBorder="1" applyAlignment="1">
      <alignment horizontal="right" wrapText="1"/>
    </xf>
    <xf numFmtId="3" fontId="15" fillId="0" borderId="0" xfId="0" applyNumberFormat="1" applyFont="1" applyAlignment="1">
      <alignment horizontal="right"/>
    </xf>
    <xf numFmtId="3" fontId="3" fillId="0" borderId="1" xfId="0" applyNumberFormat="1" applyFont="1" applyBorder="1" applyAlignment="1">
      <alignment horizontal="right" wrapText="1"/>
    </xf>
    <xf numFmtId="0" fontId="8" fillId="0" borderId="8" xfId="0" applyFont="1" applyBorder="1" applyAlignment="1">
      <alignment horizontal="right" wrapText="1"/>
    </xf>
    <xf numFmtId="0" fontId="16" fillId="0" borderId="0" xfId="0" applyFont="1" applyAlignment="1">
      <alignment horizontal="left"/>
    </xf>
    <xf numFmtId="0" fontId="3" fillId="0" borderId="0" xfId="0" applyFont="1" applyAlignment="1">
      <alignment horizontal="left" wrapText="1"/>
    </xf>
    <xf numFmtId="0" fontId="6" fillId="0" borderId="0" xfId="0" applyFont="1" applyAlignment="1">
      <alignment vertical="center"/>
    </xf>
    <xf numFmtId="0" fontId="24" fillId="0" borderId="0" xfId="2" applyFont="1" applyAlignment="1" applyProtection="1"/>
    <xf numFmtId="3" fontId="3" fillId="0" borderId="0" xfId="0" applyNumberFormat="1" applyFont="1" applyAlignment="1">
      <alignment horizontal="right" wrapText="1"/>
    </xf>
    <xf numFmtId="3" fontId="3" fillId="0" borderId="0" xfId="0" applyNumberFormat="1" applyFont="1"/>
    <xf numFmtId="0" fontId="20" fillId="0" borderId="0" xfId="0" applyFont="1"/>
    <xf numFmtId="0" fontId="21" fillId="0" borderId="0" xfId="0" applyFont="1"/>
    <xf numFmtId="0" fontId="22" fillId="0" borderId="0" xfId="0" applyFont="1"/>
    <xf numFmtId="0" fontId="10" fillId="0" borderId="2" xfId="0" applyFont="1" applyBorder="1" applyAlignment="1">
      <alignment horizontal="right"/>
    </xf>
    <xf numFmtId="0" fontId="8" fillId="0" borderId="8" xfId="0" applyFont="1" applyBorder="1" applyAlignment="1">
      <alignment horizontal="left" wrapText="1"/>
    </xf>
    <xf numFmtId="0" fontId="3" fillId="0" borderId="8" xfId="0" applyFont="1" applyBorder="1" applyAlignment="1">
      <alignment horizontal="left"/>
    </xf>
    <xf numFmtId="0" fontId="8" fillId="0" borderId="7" xfId="0" applyFont="1" applyBorder="1"/>
    <xf numFmtId="0" fontId="6" fillId="0" borderId="0" xfId="0" applyFont="1" applyAlignment="1">
      <alignment horizontal="left"/>
    </xf>
    <xf numFmtId="0" fontId="10" fillId="0" borderId="0" xfId="0" applyFont="1" applyAlignment="1">
      <alignment horizontal="left"/>
    </xf>
    <xf numFmtId="0" fontId="8" fillId="0" borderId="2" xfId="0" applyFont="1" applyBorder="1" applyAlignment="1">
      <alignment horizontal="right"/>
    </xf>
    <xf numFmtId="0" fontId="8" fillId="0" borderId="4" xfId="0" applyFont="1" applyBorder="1" applyAlignment="1">
      <alignment horizontal="left"/>
    </xf>
    <xf numFmtId="0" fontId="8" fillId="0" borderId="1" xfId="0" applyFont="1" applyBorder="1" applyAlignment="1">
      <alignment horizontal="right"/>
    </xf>
    <xf numFmtId="0" fontId="8" fillId="0" borderId="0" xfId="0" applyFont="1" applyAlignment="1">
      <alignment wrapText="1"/>
    </xf>
    <xf numFmtId="0" fontId="10" fillId="0" borderId="0" xfId="0" applyFont="1" applyAlignment="1">
      <alignment wrapText="1"/>
    </xf>
    <xf numFmtId="0" fontId="3" fillId="0" borderId="1" xfId="0" applyFont="1" applyBorder="1" applyAlignment="1">
      <alignment horizontal="left"/>
    </xf>
    <xf numFmtId="0" fontId="8" fillId="0" borderId="5" xfId="0" applyFont="1" applyBorder="1"/>
    <xf numFmtId="3" fontId="8" fillId="0" borderId="5" xfId="0" applyNumberFormat="1" applyFont="1" applyBorder="1" applyAlignment="1">
      <alignment horizontal="right"/>
    </xf>
    <xf numFmtId="0" fontId="3" fillId="0" borderId="0" xfId="0" applyFont="1" applyAlignment="1">
      <alignment wrapText="1"/>
    </xf>
    <xf numFmtId="0" fontId="9" fillId="0" borderId="4" xfId="0" applyFont="1" applyBorder="1" applyAlignment="1">
      <alignment horizontal="left"/>
    </xf>
    <xf numFmtId="0" fontId="3" fillId="0" borderId="1" xfId="0" applyFont="1" applyBorder="1"/>
    <xf numFmtId="0" fontId="16" fillId="0" borderId="0" xfId="0" applyFont="1"/>
    <xf numFmtId="0" fontId="8" fillId="0" borderId="2" xfId="0" applyFont="1" applyBorder="1" applyAlignment="1">
      <alignment horizontal="right" vertical="top" wrapText="1"/>
    </xf>
    <xf numFmtId="166" fontId="8" fillId="0" borderId="0" xfId="6" applyNumberFormat="1" applyFont="1"/>
    <xf numFmtId="0" fontId="8" fillId="0" borderId="8" xfId="0" applyFont="1" applyBorder="1" applyAlignment="1">
      <alignment wrapText="1"/>
    </xf>
    <xf numFmtId="0" fontId="8" fillId="0" borderId="8" xfId="0" applyFont="1" applyBorder="1" applyAlignment="1">
      <alignment horizontal="right"/>
    </xf>
    <xf numFmtId="3" fontId="8" fillId="0" borderId="0" xfId="0" applyNumberFormat="1" applyFont="1" applyAlignment="1">
      <alignment wrapText="1"/>
    </xf>
    <xf numFmtId="3" fontId="3" fillId="0" borderId="0" xfId="0" applyNumberFormat="1" applyFont="1" applyAlignment="1">
      <alignment wrapText="1"/>
    </xf>
    <xf numFmtId="0" fontId="8" fillId="0" borderId="6" xfId="0" applyFont="1" applyBorder="1" applyAlignment="1">
      <alignment horizontal="left"/>
    </xf>
    <xf numFmtId="3" fontId="15" fillId="0" borderId="6" xfId="0" applyNumberFormat="1" applyFont="1" applyBorder="1" applyAlignment="1">
      <alignment horizontal="right" vertical="top"/>
    </xf>
    <xf numFmtId="3" fontId="8" fillId="0" borderId="6" xfId="0" applyNumberFormat="1" applyFont="1" applyBorder="1" applyAlignment="1">
      <alignment horizontal="right"/>
    </xf>
    <xf numFmtId="3" fontId="3" fillId="0" borderId="6" xfId="0" applyNumberFormat="1" applyFont="1" applyBorder="1" applyAlignment="1">
      <alignment horizontal="right"/>
    </xf>
    <xf numFmtId="3" fontId="15" fillId="0" borderId="1" xfId="0" applyNumberFormat="1" applyFont="1" applyBorder="1" applyAlignment="1">
      <alignment horizontal="right" vertical="top"/>
    </xf>
    <xf numFmtId="3" fontId="11" fillId="0" borderId="4" xfId="0" applyNumberFormat="1" applyFont="1" applyBorder="1" applyAlignment="1">
      <alignment horizontal="right" vertical="center"/>
    </xf>
    <xf numFmtId="3" fontId="15" fillId="0" borderId="4" xfId="0" applyNumberFormat="1" applyFont="1" applyBorder="1" applyAlignment="1">
      <alignment horizontal="right" vertical="top"/>
    </xf>
    <xf numFmtId="0" fontId="8" fillId="0" borderId="0" xfId="0" applyFont="1" applyAlignment="1">
      <alignment vertical="center"/>
    </xf>
    <xf numFmtId="0" fontId="8" fillId="0" borderId="4" xfId="0" applyFont="1" applyBorder="1"/>
    <xf numFmtId="0" fontId="8" fillId="0" borderId="8" xfId="0" applyFont="1" applyBorder="1" applyAlignment="1">
      <alignment horizontal="left"/>
    </xf>
    <xf numFmtId="3" fontId="8" fillId="0" borderId="2" xfId="0" applyNumberFormat="1" applyFont="1" applyBorder="1" applyAlignment="1">
      <alignment horizontal="right"/>
    </xf>
    <xf numFmtId="0" fontId="8" fillId="0" borderId="3" xfId="0" applyFont="1" applyBorder="1" applyAlignment="1">
      <alignment horizontal="right"/>
    </xf>
    <xf numFmtId="165" fontId="8" fillId="0" borderId="0" xfId="0" applyNumberFormat="1" applyFont="1" applyAlignment="1">
      <alignment horizontal="right"/>
    </xf>
    <xf numFmtId="0" fontId="13" fillId="0" borderId="0" xfId="0" applyFont="1"/>
    <xf numFmtId="0" fontId="8" fillId="0" borderId="5" xfId="0" quotePrefix="1" applyFont="1" applyBorder="1" applyAlignment="1">
      <alignment horizontal="left"/>
    </xf>
    <xf numFmtId="0" fontId="9" fillId="0" borderId="4" xfId="0" applyFont="1" applyBorder="1"/>
    <xf numFmtId="0" fontId="9" fillId="0" borderId="2" xfId="0" applyFont="1" applyBorder="1" applyAlignment="1">
      <alignment horizontal="left"/>
    </xf>
    <xf numFmtId="0" fontId="3" fillId="0" borderId="7" xfId="0" applyFont="1" applyBorder="1" applyAlignment="1">
      <alignment horizontal="left"/>
    </xf>
    <xf numFmtId="0" fontId="3" fillId="0" borderId="1" xfId="0" quotePrefix="1" applyFont="1" applyBorder="1" applyAlignment="1">
      <alignment horizontal="left"/>
    </xf>
    <xf numFmtId="0" fontId="3" fillId="0" borderId="3" xfId="0" applyFont="1" applyBorder="1" applyAlignment="1">
      <alignment horizontal="right"/>
    </xf>
    <xf numFmtId="0" fontId="3" fillId="0" borderId="4" xfId="0" applyFont="1" applyBorder="1" applyAlignment="1">
      <alignment horizontal="left"/>
    </xf>
    <xf numFmtId="3" fontId="11" fillId="0" borderId="2" xfId="0" applyNumberFormat="1" applyFont="1" applyBorder="1" applyAlignment="1">
      <alignment horizontal="right"/>
    </xf>
    <xf numFmtId="0" fontId="9" fillId="0" borderId="2" xfId="0" applyFont="1" applyBorder="1" applyAlignment="1">
      <alignment horizontal="right"/>
    </xf>
    <xf numFmtId="0" fontId="3" fillId="0" borderId="3" xfId="0" applyFont="1" applyBorder="1" applyAlignment="1">
      <alignment wrapText="1"/>
    </xf>
    <xf numFmtId="0" fontId="3" fillId="0" borderId="2" xfId="0" applyFont="1" applyBorder="1" applyAlignment="1">
      <alignment horizontal="right" vertical="top" wrapText="1"/>
    </xf>
    <xf numFmtId="3" fontId="3" fillId="0" borderId="3" xfId="0" applyNumberFormat="1" applyFont="1" applyBorder="1" applyAlignment="1">
      <alignment horizontal="right"/>
    </xf>
    <xf numFmtId="1" fontId="3" fillId="0" borderId="0" xfId="0" applyNumberFormat="1" applyFont="1" applyAlignment="1">
      <alignment horizontal="right"/>
    </xf>
    <xf numFmtId="3" fontId="3" fillId="0" borderId="6" xfId="0" applyNumberFormat="1" applyFont="1" applyBorder="1" applyAlignment="1">
      <alignment horizontal="left"/>
    </xf>
    <xf numFmtId="0" fontId="3" fillId="0" borderId="0" xfId="0" applyFont="1" applyAlignment="1">
      <alignment vertical="center"/>
    </xf>
    <xf numFmtId="3" fontId="3" fillId="0" borderId="0" xfId="0" applyNumberFormat="1" applyFont="1" applyAlignment="1">
      <alignment vertical="center"/>
    </xf>
    <xf numFmtId="3" fontId="0" fillId="0" borderId="0" xfId="0" applyNumberFormat="1"/>
    <xf numFmtId="0" fontId="3" fillId="0" borderId="8" xfId="0" applyFont="1" applyBorder="1" applyAlignment="1">
      <alignment horizontal="right"/>
    </xf>
    <xf numFmtId="1" fontId="0" fillId="0" borderId="0" xfId="0" applyNumberFormat="1"/>
    <xf numFmtId="3" fontId="3" fillId="0" borderId="0" xfId="0" applyNumberFormat="1" applyFont="1" applyAlignment="1">
      <alignment horizontal="center"/>
    </xf>
    <xf numFmtId="3" fontId="8" fillId="0" borderId="5" xfId="5" applyNumberFormat="1" applyFont="1" applyBorder="1"/>
    <xf numFmtId="3" fontId="8" fillId="0" borderId="1" xfId="5" applyNumberFormat="1" applyFont="1" applyBorder="1"/>
    <xf numFmtId="3" fontId="8" fillId="0" borderId="1" xfId="5" applyNumberFormat="1" applyFont="1" applyBorder="1" applyAlignment="1">
      <alignment wrapText="1"/>
    </xf>
    <xf numFmtId="0" fontId="8" fillId="0" borderId="0" xfId="0" applyFont="1" applyAlignment="1">
      <alignment horizontal="right" vertical="top" wrapText="1"/>
    </xf>
    <xf numFmtId="0" fontId="3" fillId="0" borderId="0" xfId="0" applyFont="1" applyAlignment="1">
      <alignment horizontal="right" vertical="top" wrapText="1"/>
    </xf>
    <xf numFmtId="0" fontId="3" fillId="0" borderId="5" xfId="0" applyFont="1" applyBorder="1"/>
    <xf numFmtId="3" fontId="3" fillId="0" borderId="5" xfId="0" applyNumberFormat="1" applyFont="1" applyBorder="1" applyAlignment="1">
      <alignment horizontal="right" wrapText="1"/>
    </xf>
    <xf numFmtId="3" fontId="3" fillId="0" borderId="6" xfId="0" applyNumberFormat="1" applyFont="1" applyBorder="1" applyAlignment="1">
      <alignment horizontal="right" wrapText="1"/>
    </xf>
    <xf numFmtId="0" fontId="3" fillId="0" borderId="1" xfId="0" applyFont="1" applyBorder="1" applyAlignment="1">
      <alignment wrapText="1"/>
    </xf>
    <xf numFmtId="0" fontId="17" fillId="0" borderId="1" xfId="0" applyFont="1" applyBorder="1"/>
    <xf numFmtId="3" fontId="3" fillId="0" borderId="1" xfId="0" applyNumberFormat="1" applyFont="1" applyBorder="1" applyAlignment="1">
      <alignment horizontal="left" wrapText="1"/>
    </xf>
    <xf numFmtId="3" fontId="17" fillId="0" borderId="0" xfId="0" applyNumberFormat="1" applyFont="1" applyAlignment="1">
      <alignment horizontal="right" wrapText="1"/>
    </xf>
    <xf numFmtId="3" fontId="15" fillId="0" borderId="1" xfId="0" applyNumberFormat="1" applyFont="1" applyBorder="1" applyAlignment="1">
      <alignment horizontal="left" wrapText="1"/>
    </xf>
    <xf numFmtId="3" fontId="3" fillId="0" borderId="0" xfId="0" applyNumberFormat="1" applyFont="1" applyAlignment="1">
      <alignment horizontal="left" wrapText="1"/>
    </xf>
    <xf numFmtId="3" fontId="15" fillId="0" borderId="7" xfId="0" applyNumberFormat="1" applyFont="1" applyBorder="1" applyAlignment="1">
      <alignment horizontal="left" wrapText="1"/>
    </xf>
    <xf numFmtId="3" fontId="15" fillId="0" borderId="7" xfId="0" applyNumberFormat="1" applyFont="1" applyBorder="1" applyAlignment="1">
      <alignment horizontal="right" wrapText="1"/>
    </xf>
    <xf numFmtId="0" fontId="10" fillId="0" borderId="0" xfId="0" applyFont="1" applyAlignment="1">
      <alignment horizontal="left" wrapText="1"/>
    </xf>
    <xf numFmtId="0" fontId="10" fillId="0" borderId="0" xfId="0" applyFont="1" applyAlignment="1">
      <alignment horizontal="right" wrapText="1"/>
    </xf>
    <xf numFmtId="168" fontId="8" fillId="0" borderId="0" xfId="0" applyNumberFormat="1" applyFont="1"/>
    <xf numFmtId="3" fontId="11" fillId="0" borderId="4" xfId="0" applyNumberFormat="1" applyFont="1" applyBorder="1" applyAlignment="1">
      <alignment horizontal="right"/>
    </xf>
    <xf numFmtId="0" fontId="15" fillId="0" borderId="0" xfId="0" applyFont="1" applyAlignment="1">
      <alignment horizontal="right"/>
    </xf>
    <xf numFmtId="0" fontId="3" fillId="0" borderId="4" xfId="0" applyFont="1" applyBorder="1"/>
    <xf numFmtId="168" fontId="8" fillId="0" borderId="0" xfId="8" applyNumberFormat="1" applyFont="1" applyAlignment="1">
      <alignment horizontal="left"/>
    </xf>
    <xf numFmtId="168" fontId="8" fillId="0" borderId="0" xfId="8" applyNumberFormat="1" applyFont="1"/>
    <xf numFmtId="1" fontId="15" fillId="0" borderId="0" xfId="0" applyNumberFormat="1" applyFont="1" applyAlignment="1">
      <alignment horizontal="right"/>
    </xf>
    <xf numFmtId="1" fontId="15" fillId="0" borderId="0" xfId="0" applyNumberFormat="1" applyFont="1" applyAlignment="1">
      <alignment horizontal="right" vertical="center"/>
    </xf>
    <xf numFmtId="3" fontId="3" fillId="0" borderId="2" xfId="0" applyNumberFormat="1" applyFont="1" applyBorder="1" applyAlignment="1">
      <alignment horizontal="center"/>
    </xf>
    <xf numFmtId="3" fontId="15" fillId="0" borderId="1" xfId="0" applyNumberFormat="1" applyFont="1" applyBorder="1" applyAlignment="1">
      <alignment horizontal="center" wrapText="1"/>
    </xf>
    <xf numFmtId="3" fontId="15" fillId="0" borderId="7" xfId="0" applyNumberFormat="1" applyFont="1" applyBorder="1" applyAlignment="1">
      <alignment horizontal="center" wrapText="1"/>
    </xf>
    <xf numFmtId="3" fontId="15" fillId="0" borderId="0" xfId="0" applyNumberFormat="1" applyFont="1" applyAlignment="1">
      <alignment horizontal="center" wrapText="1"/>
    </xf>
    <xf numFmtId="0" fontId="9" fillId="0" borderId="0" xfId="0" applyFont="1" applyAlignment="1">
      <alignment horizontal="center"/>
    </xf>
    <xf numFmtId="3" fontId="11" fillId="0" borderId="0" xfId="0" applyNumberFormat="1" applyFont="1" applyAlignment="1">
      <alignment horizontal="right"/>
    </xf>
    <xf numFmtId="9" fontId="8" fillId="0" borderId="0" xfId="6" applyFont="1"/>
    <xf numFmtId="3" fontId="9" fillId="0" borderId="0" xfId="0" applyNumberFormat="1" applyFont="1" applyAlignment="1">
      <alignment vertical="center"/>
    </xf>
    <xf numFmtId="166" fontId="9" fillId="0" borderId="0" xfId="6" applyNumberFormat="1" applyFont="1"/>
    <xf numFmtId="3" fontId="15" fillId="0" borderId="0" xfId="0" applyNumberFormat="1" applyFont="1"/>
    <xf numFmtId="1" fontId="9" fillId="0" borderId="0" xfId="0" applyNumberFormat="1" applyFont="1"/>
    <xf numFmtId="165" fontId="10" fillId="0" borderId="0" xfId="0" applyNumberFormat="1" applyFont="1" applyAlignment="1">
      <alignment horizontal="right"/>
    </xf>
    <xf numFmtId="3" fontId="9" fillId="0" borderId="4" xfId="0" applyNumberFormat="1" applyFont="1" applyBorder="1" applyAlignment="1">
      <alignment horizontal="right" wrapText="1"/>
    </xf>
    <xf numFmtId="3" fontId="9" fillId="0" borderId="0" xfId="0" applyNumberFormat="1" applyFont="1" applyAlignment="1">
      <alignment horizontal="center"/>
    </xf>
    <xf numFmtId="3" fontId="8" fillId="0" borderId="1" xfId="8" applyNumberFormat="1" applyFont="1" applyBorder="1"/>
    <xf numFmtId="0" fontId="3" fillId="0" borderId="3" xfId="0" applyFont="1" applyBorder="1"/>
    <xf numFmtId="3" fontId="3" fillId="0" borderId="1" xfId="8" applyNumberFormat="1" applyFont="1" applyBorder="1" applyAlignment="1">
      <alignment horizontal="right"/>
    </xf>
    <xf numFmtId="1" fontId="8" fillId="0" borderId="0" xfId="0" applyNumberFormat="1" applyFont="1" applyAlignment="1">
      <alignment horizontal="right"/>
    </xf>
    <xf numFmtId="168"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5" fillId="0" borderId="0" xfId="0" applyFont="1"/>
    <xf numFmtId="0" fontId="25" fillId="0" borderId="8" xfId="0" applyFont="1" applyBorder="1" applyAlignment="1">
      <alignment wrapText="1"/>
    </xf>
    <xf numFmtId="0" fontId="25" fillId="0" borderId="0" xfId="0" applyFont="1" applyAlignment="1">
      <alignment wrapText="1"/>
    </xf>
    <xf numFmtId="0" fontId="25" fillId="0" borderId="2" xfId="0" applyFont="1" applyBorder="1" applyAlignment="1">
      <alignment horizontal="right"/>
    </xf>
    <xf numFmtId="10" fontId="15" fillId="0" borderId="0" xfId="6" applyNumberFormat="1" applyFont="1" applyAlignment="1">
      <alignment horizontal="right" wrapText="1"/>
    </xf>
    <xf numFmtId="0" fontId="27" fillId="0" borderId="0" xfId="0" applyFont="1"/>
    <xf numFmtId="0" fontId="29" fillId="0" borderId="0" xfId="0" applyFont="1"/>
    <xf numFmtId="0" fontId="1" fillId="4" borderId="0" xfId="0" applyFont="1" applyFill="1" applyAlignment="1">
      <alignment horizontal="left"/>
    </xf>
    <xf numFmtId="0" fontId="7" fillId="4" borderId="0" xfId="0" applyFont="1" applyFill="1"/>
    <xf numFmtId="0" fontId="30" fillId="0" borderId="0" xfId="0" applyFont="1"/>
    <xf numFmtId="1" fontId="3" fillId="0" borderId="4" xfId="0" applyNumberFormat="1" applyFont="1" applyBorder="1" applyAlignment="1">
      <alignment horizontal="left" wrapText="1"/>
    </xf>
    <xf numFmtId="3" fontId="3" fillId="0" borderId="1" xfId="3" applyNumberFormat="1" applyFont="1" applyBorder="1" applyAlignment="1">
      <alignment horizontal="right"/>
    </xf>
    <xf numFmtId="0" fontId="3" fillId="0" borderId="7" xfId="3" applyFont="1" applyBorder="1" applyAlignment="1">
      <alignment horizontal="left"/>
    </xf>
    <xf numFmtId="3" fontId="9" fillId="0" borderId="2" xfId="3" applyNumberFormat="1" applyFont="1" applyBorder="1" applyAlignment="1">
      <alignment horizontal="right"/>
    </xf>
    <xf numFmtId="3" fontId="15" fillId="0" borderId="1" xfId="3" applyNumberFormat="1" applyFont="1" applyBorder="1" applyAlignment="1">
      <alignment horizontal="right" vertical="top"/>
    </xf>
    <xf numFmtId="0" fontId="9" fillId="0" borderId="4" xfId="3" applyFont="1" applyBorder="1"/>
    <xf numFmtId="0" fontId="3" fillId="0" borderId="1" xfId="3" applyFont="1" applyBorder="1" applyAlignment="1">
      <alignment horizontal="left"/>
    </xf>
    <xf numFmtId="3" fontId="15" fillId="0" borderId="1" xfId="3" applyNumberFormat="1" applyFont="1" applyBorder="1" applyAlignment="1">
      <alignment horizontal="right" wrapText="1"/>
    </xf>
    <xf numFmtId="0" fontId="3" fillId="0" borderId="1" xfId="3" applyFont="1" applyBorder="1" applyAlignment="1">
      <alignment horizontal="right"/>
    </xf>
    <xf numFmtId="0" fontId="23" fillId="0" borderId="0" xfId="2" applyAlignment="1" applyProtection="1"/>
    <xf numFmtId="0" fontId="3" fillId="0" borderId="7" xfId="3" quotePrefix="1" applyFont="1" applyBorder="1" applyAlignment="1">
      <alignment horizontal="left"/>
    </xf>
    <xf numFmtId="0" fontId="3" fillId="0" borderId="2" xfId="0" applyFont="1" applyBorder="1" applyAlignment="1">
      <alignment horizontal="left"/>
    </xf>
    <xf numFmtId="0" fontId="0" fillId="0" borderId="0" xfId="0" applyAlignment="1">
      <alignment horizontal="right"/>
    </xf>
    <xf numFmtId="0" fontId="3" fillId="0" borderId="4" xfId="3" applyFont="1" applyBorder="1" applyAlignment="1">
      <alignment horizontal="left"/>
    </xf>
    <xf numFmtId="3" fontId="15" fillId="0" borderId="4" xfId="3" applyNumberFormat="1" applyFont="1" applyBorder="1" applyAlignment="1">
      <alignment horizontal="right" wrapText="1"/>
    </xf>
    <xf numFmtId="0" fontId="3" fillId="0" borderId="4" xfId="3" applyFont="1" applyBorder="1" applyAlignment="1">
      <alignment horizontal="right"/>
    </xf>
    <xf numFmtId="0" fontId="3" fillId="5" borderId="0" xfId="0" applyFont="1" applyFill="1" applyAlignment="1">
      <alignment vertical="center"/>
    </xf>
    <xf numFmtId="0" fontId="31" fillId="0" borderId="0" xfId="0" applyFont="1" applyAlignment="1">
      <alignment horizontal="left"/>
    </xf>
    <xf numFmtId="0" fontId="7" fillId="0" borderId="0" xfId="0" applyFont="1" applyAlignment="1">
      <alignment horizontal="left"/>
    </xf>
    <xf numFmtId="3" fontId="9" fillId="0" borderId="2" xfId="0" applyNumberFormat="1" applyFont="1" applyBorder="1" applyAlignment="1">
      <alignment horizontal="right" wrapText="1"/>
    </xf>
    <xf numFmtId="0" fontId="32" fillId="0" borderId="0" xfId="0" applyFont="1" applyAlignment="1">
      <alignment vertical="center"/>
    </xf>
    <xf numFmtId="0" fontId="3" fillId="0" borderId="8" xfId="0" applyFont="1" applyBorder="1" applyAlignment="1">
      <alignment horizontal="center" wrapText="1"/>
    </xf>
    <xf numFmtId="0" fontId="3" fillId="0" borderId="8" xfId="0" applyFont="1" applyBorder="1" applyAlignment="1">
      <alignment wrapText="1"/>
    </xf>
    <xf numFmtId="0" fontId="0" fillId="0" borderId="9" xfId="0" applyBorder="1"/>
    <xf numFmtId="0" fontId="33" fillId="0" borderId="10" xfId="0" applyFont="1" applyBorder="1" applyAlignment="1">
      <alignment wrapText="1"/>
    </xf>
    <xf numFmtId="0" fontId="34" fillId="0" borderId="10" xfId="0" applyFont="1" applyBorder="1" applyAlignment="1">
      <alignment wrapText="1"/>
    </xf>
    <xf numFmtId="0" fontId="35" fillId="0" borderId="10" xfId="0" applyFont="1" applyBorder="1"/>
    <xf numFmtId="3" fontId="15" fillId="0" borderId="4" xfId="3" applyNumberFormat="1" applyFont="1" applyBorder="1" applyAlignment="1">
      <alignment horizontal="left" wrapText="1"/>
    </xf>
    <xf numFmtId="0" fontId="3" fillId="0" borderId="2" xfId="0" applyFont="1" applyBorder="1" applyAlignment="1">
      <alignment horizontal="left" wrapText="1"/>
    </xf>
    <xf numFmtId="3" fontId="15" fillId="0" borderId="1" xfId="3" applyNumberFormat="1" applyFont="1" applyBorder="1" applyAlignment="1">
      <alignment horizontal="left" wrapText="1"/>
    </xf>
    <xf numFmtId="0" fontId="3" fillId="0" borderId="0" xfId="0" applyFont="1" applyAlignment="1">
      <alignment horizontal="right" vertical="center"/>
    </xf>
    <xf numFmtId="3" fontId="25" fillId="0" borderId="0" xfId="0" applyNumberFormat="1" applyFont="1" applyAlignment="1">
      <alignment horizontal="right"/>
    </xf>
    <xf numFmtId="168" fontId="3" fillId="0" borderId="4" xfId="8" applyNumberFormat="1" applyFont="1" applyBorder="1" applyAlignment="1">
      <alignment horizontal="right" wrapText="1"/>
    </xf>
    <xf numFmtId="3" fontId="15" fillId="0" borderId="4" xfId="0" applyNumberFormat="1" applyFont="1" applyBorder="1" applyAlignment="1">
      <alignment horizontal="left" wrapText="1"/>
    </xf>
    <xf numFmtId="3" fontId="15" fillId="0" borderId="4" xfId="0" applyNumberFormat="1" applyFont="1" applyBorder="1" applyAlignment="1">
      <alignment horizontal="right" wrapText="1"/>
    </xf>
    <xf numFmtId="3" fontId="15" fillId="0" borderId="4" xfId="0" applyNumberFormat="1" applyFont="1" applyBorder="1" applyAlignment="1">
      <alignment horizontal="center" wrapText="1"/>
    </xf>
    <xf numFmtId="3" fontId="9" fillId="0" borderId="4" xfId="8" applyNumberFormat="1" applyFont="1" applyBorder="1"/>
    <xf numFmtId="0" fontId="36" fillId="0" borderId="11" xfId="0" applyFont="1" applyBorder="1" applyAlignment="1">
      <alignment wrapText="1"/>
    </xf>
    <xf numFmtId="3" fontId="38" fillId="0" borderId="1" xfId="3" applyNumberFormat="1" applyFont="1" applyBorder="1" applyAlignment="1">
      <alignment horizontal="right"/>
    </xf>
    <xf numFmtId="0" fontId="3" fillId="0" borderId="0" xfId="0" applyFont="1" applyFill="1"/>
    <xf numFmtId="0" fontId="38" fillId="0" borderId="1" xfId="0" applyFont="1" applyBorder="1"/>
    <xf numFmtId="0" fontId="38" fillId="0" borderId="1" xfId="0" applyFont="1" applyBorder="1" applyAlignment="1">
      <alignment wrapText="1"/>
    </xf>
    <xf numFmtId="1" fontId="9" fillId="0" borderId="0" xfId="0" applyNumberFormat="1" applyFont="1" applyAlignment="1">
      <alignment horizontal="center"/>
    </xf>
    <xf numFmtId="3" fontId="9" fillId="0" borderId="4" xfId="3" applyNumberFormat="1" applyFont="1" applyBorder="1" applyAlignment="1">
      <alignment horizontal="right"/>
    </xf>
    <xf numFmtId="3" fontId="39" fillId="0" borderId="4" xfId="3" applyNumberFormat="1" applyFont="1" applyBorder="1" applyAlignment="1">
      <alignment horizontal="right"/>
    </xf>
    <xf numFmtId="0" fontId="40" fillId="0" borderId="0" xfId="0" applyFont="1" applyAlignment="1">
      <alignment vertical="center"/>
    </xf>
    <xf numFmtId="0" fontId="41" fillId="0" borderId="0" xfId="0" applyFont="1"/>
    <xf numFmtId="0" fontId="40" fillId="0" borderId="0" xfId="0" applyFont="1"/>
    <xf numFmtId="0" fontId="42" fillId="0" borderId="0" xfId="0" applyFont="1"/>
    <xf numFmtId="0" fontId="43" fillId="0" borderId="0" xfId="0" applyFont="1"/>
    <xf numFmtId="0" fontId="19" fillId="3" borderId="0" xfId="0" applyFont="1" applyFill="1" applyAlignment="1">
      <alignment horizontal="center" vertical="center"/>
    </xf>
    <xf numFmtId="0" fontId="8" fillId="0" borderId="3"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center"/>
    </xf>
    <xf numFmtId="0" fontId="3" fillId="0" borderId="8" xfId="0" applyFont="1" applyBorder="1" applyAlignment="1">
      <alignment horizontal="center"/>
    </xf>
  </cellXfs>
  <cellStyles count="12">
    <cellStyle name="Följde hyperlänken" xfId="1" xr:uid="{00000000-0005-0000-0000-000000000000}"/>
    <cellStyle name="Hyperlänk" xfId="2" builtinId="8"/>
    <cellStyle name="Normal" xfId="0" builtinId="0"/>
    <cellStyle name="Normal 2" xfId="3" xr:uid="{00000000-0005-0000-0000-000003000000}"/>
    <cellStyle name="Normal 3" xfId="4" xr:uid="{00000000-0005-0000-0000-000004000000}"/>
    <cellStyle name="Normal_Blad1" xfId="5" xr:uid="{00000000-0005-0000-0000-000005000000}"/>
    <cellStyle name="Procent" xfId="6" builtinId="5"/>
    <cellStyle name="Total intermediaire" xfId="7" xr:uid="{00000000-0005-0000-0000-000007000000}"/>
    <cellStyle name="Tusental" xfId="8" builtinId="3"/>
    <cellStyle name="Tusental 2" xfId="9" xr:uid="{00000000-0005-0000-0000-000009000000}"/>
    <cellStyle name="Tusental 2 2" xfId="11" xr:uid="{00000000-0005-0000-0000-00000A000000}"/>
    <cellStyle name="Tusental 3" xfId="10"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twoCellAnchor editAs="oneCell">
    <xdr:from>
      <xdr:col>4</xdr:col>
      <xdr:colOff>257175</xdr:colOff>
      <xdr:row>5</xdr:row>
      <xdr:rowOff>152400</xdr:rowOff>
    </xdr:from>
    <xdr:to>
      <xdr:col>7</xdr:col>
      <xdr:colOff>219075</xdr:colOff>
      <xdr:row>7</xdr:row>
      <xdr:rowOff>104775</xdr:rowOff>
    </xdr:to>
    <xdr:pic>
      <xdr:nvPicPr>
        <xdr:cNvPr id="5" name="Bildobjekt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43225" y="1209675"/>
          <a:ext cx="1790700" cy="276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46" name="Bild 1" hidden="1">
              <a:extLst>
                <a:ext uri="{63B3BB69-23CF-44E3-9099-C40C66FF867C}">
                  <a14:compatExt spid="_x0000_s57346"/>
                </a:ext>
                <a:ext uri="{FF2B5EF4-FFF2-40B4-BE49-F238E27FC236}">
                  <a16:creationId xmlns:a16="http://schemas.microsoft.com/office/drawing/2014/main" id="{00000000-0008-0000-0B00-00000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47" name="Object 3" hidden="1">
              <a:extLst>
                <a:ext uri="{63B3BB69-23CF-44E3-9099-C40C66FF867C}">
                  <a14:compatExt spid="_x0000_s57347"/>
                </a:ext>
                <a:ext uri="{FF2B5EF4-FFF2-40B4-BE49-F238E27FC236}">
                  <a16:creationId xmlns:a16="http://schemas.microsoft.com/office/drawing/2014/main" id="{00000000-0008-0000-0B00-00000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9525</xdr:colOff>
          <xdr:row>32</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38100</xdr:rowOff>
        </xdr:from>
        <xdr:to>
          <xdr:col>1</xdr:col>
          <xdr:colOff>361950</xdr:colOff>
          <xdr:row>32</xdr:row>
          <xdr:rowOff>114300</xdr:rowOff>
        </xdr:to>
        <xdr:sp macro="" textlink="">
          <xdr:nvSpPr>
            <xdr:cNvPr id="57356" name="Bild 1"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47625</xdr:rowOff>
        </xdr:from>
        <xdr:to>
          <xdr:col>1</xdr:col>
          <xdr:colOff>304800</xdr:colOff>
          <xdr:row>32</xdr:row>
          <xdr:rowOff>123825</xdr:rowOff>
        </xdr:to>
        <xdr:sp macro="" textlink="">
          <xdr:nvSpPr>
            <xdr:cNvPr id="57357" name="Object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 uri="{FF2B5EF4-FFF2-40B4-BE49-F238E27FC236}">
                  <a16:creationId xmlns:a16="http://schemas.microsoft.com/office/drawing/2014/main" id="{00000000-0008-0000-0B00-00000E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 uri="{FF2B5EF4-FFF2-40B4-BE49-F238E27FC236}">
                  <a16:creationId xmlns:a16="http://schemas.microsoft.com/office/drawing/2014/main" id="{00000000-0008-0000-0B00-00000F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22</xdr:row>
          <xdr:rowOff>142875</xdr:rowOff>
        </xdr:from>
        <xdr:to>
          <xdr:col>1</xdr:col>
          <xdr:colOff>228600</xdr:colOff>
          <xdr:row>24</xdr:row>
          <xdr:rowOff>57150</xdr:rowOff>
        </xdr:to>
        <xdr:sp macro="" textlink="">
          <xdr:nvSpPr>
            <xdr:cNvPr id="96260" name="Object 4" hidden="1">
              <a:extLst>
                <a:ext uri="{63B3BB69-23CF-44E3-9099-C40C66FF867C}">
                  <a14:compatExt spid="_x0000_s96260"/>
                </a:ext>
                <a:ext uri="{FF2B5EF4-FFF2-40B4-BE49-F238E27FC236}">
                  <a16:creationId xmlns:a16="http://schemas.microsoft.com/office/drawing/2014/main" id="{00000000-0008-0000-0C00-0000047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a:extLst>
            <a:ext uri="{FF2B5EF4-FFF2-40B4-BE49-F238E27FC236}">
              <a16:creationId xmlns:a16="http://schemas.microsoft.com/office/drawing/2014/main" id="{00000000-0008-0000-0300-0000B59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41</xdr:row>
          <xdr:rowOff>57150</xdr:rowOff>
        </xdr:from>
        <xdr:to>
          <xdr:col>1</xdr:col>
          <xdr:colOff>142875</xdr:colOff>
          <xdr:row>42</xdr:row>
          <xdr:rowOff>133350</xdr:rowOff>
        </xdr:to>
        <xdr:sp macro="" textlink="">
          <xdr:nvSpPr>
            <xdr:cNvPr id="7171" name="Bild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152400</xdr:rowOff>
        </xdr:from>
        <xdr:to>
          <xdr:col>1</xdr:col>
          <xdr:colOff>390525</xdr:colOff>
          <xdr:row>32</xdr:row>
          <xdr:rowOff>66675</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400-000002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19050</xdr:rowOff>
        </xdr:from>
        <xdr:to>
          <xdr:col>1</xdr:col>
          <xdr:colOff>381000</xdr:colOff>
          <xdr:row>51</xdr:row>
          <xdr:rowOff>95250</xdr:rowOff>
        </xdr:to>
        <xdr:sp macro="" textlink="">
          <xdr:nvSpPr>
            <xdr:cNvPr id="56333" name="Object 13" hidden="1">
              <a:extLst>
                <a:ext uri="{63B3BB69-23CF-44E3-9099-C40C66FF867C}">
                  <a14:compatExt spid="_x0000_s56333"/>
                </a:ext>
                <a:ext uri="{FF2B5EF4-FFF2-40B4-BE49-F238E27FC236}">
                  <a16:creationId xmlns:a16="http://schemas.microsoft.com/office/drawing/2014/main" id="{00000000-0008-0000-0400-00000D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20</xdr:row>
          <xdr:rowOff>66675</xdr:rowOff>
        </xdr:from>
        <xdr:to>
          <xdr:col>1</xdr:col>
          <xdr:colOff>219075</xdr:colOff>
          <xdr:row>21</xdr:row>
          <xdr:rowOff>142875</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1</xdr:col>
          <xdr:colOff>428625</xdr:colOff>
          <xdr:row>31</xdr:row>
          <xdr:rowOff>114300</xdr:rowOff>
        </xdr:to>
        <xdr:sp macro="" textlink="">
          <xdr:nvSpPr>
            <xdr:cNvPr id="16385" name="Bild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56</xdr:row>
          <xdr:rowOff>47625</xdr:rowOff>
        </xdr:from>
        <xdr:to>
          <xdr:col>1</xdr:col>
          <xdr:colOff>200025</xdr:colOff>
          <xdr:row>57</xdr:row>
          <xdr:rowOff>123825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17</xdr:row>
          <xdr:rowOff>47625</xdr:rowOff>
        </xdr:from>
        <xdr:to>
          <xdr:col>0</xdr:col>
          <xdr:colOff>1152525</xdr:colOff>
          <xdr:row>18</xdr:row>
          <xdr:rowOff>123825</xdr:rowOff>
        </xdr:to>
        <xdr:sp macro="" textlink="">
          <xdr:nvSpPr>
            <xdr:cNvPr id="95234" name="Bild 1" hidden="1">
              <a:extLst>
                <a:ext uri="{63B3BB69-23CF-44E3-9099-C40C66FF867C}">
                  <a14:compatExt spid="_x0000_s95234"/>
                </a:ext>
                <a:ext uri="{FF2B5EF4-FFF2-40B4-BE49-F238E27FC236}">
                  <a16:creationId xmlns:a16="http://schemas.microsoft.com/office/drawing/2014/main" id="{00000000-0008-0000-0800-000002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28575</xdr:rowOff>
        </xdr:from>
        <xdr:to>
          <xdr:col>0</xdr:col>
          <xdr:colOff>1171575</xdr:colOff>
          <xdr:row>38</xdr:row>
          <xdr:rowOff>104775</xdr:rowOff>
        </xdr:to>
        <xdr:sp macro="" textlink="">
          <xdr:nvSpPr>
            <xdr:cNvPr id="95236" name="Object 4" hidden="1">
              <a:extLst>
                <a:ext uri="{63B3BB69-23CF-44E3-9099-C40C66FF867C}">
                  <a14:compatExt spid="_x0000_s95236"/>
                </a:ext>
                <a:ext uri="{FF2B5EF4-FFF2-40B4-BE49-F238E27FC236}">
                  <a16:creationId xmlns:a16="http://schemas.microsoft.com/office/drawing/2014/main" id="{00000000-0008-0000-0800-000004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66675</xdr:rowOff>
        </xdr:to>
        <xdr:sp macro="" textlink="">
          <xdr:nvSpPr>
            <xdr:cNvPr id="23555" name="Bild 1"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47</xdr:row>
      <xdr:rowOff>38100</xdr:rowOff>
    </xdr:from>
    <xdr:to>
      <xdr:col>0</xdr:col>
      <xdr:colOff>1165589</xdr:colOff>
      <xdr:row>48</xdr:row>
      <xdr:rowOff>41517</xdr:rowOff>
    </xdr:to>
    <xdr:pic>
      <xdr:nvPicPr>
        <xdr:cNvPr id="4" name="Bildobjekt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981950"/>
          <a:ext cx="1137014" cy="165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47625</xdr:rowOff>
        </xdr:from>
        <xdr:to>
          <xdr:col>1</xdr:col>
          <xdr:colOff>219075</xdr:colOff>
          <xdr:row>39</xdr:row>
          <xdr:rowOff>0</xdr:rowOff>
        </xdr:to>
        <xdr:sp macro="" textlink="">
          <xdr:nvSpPr>
            <xdr:cNvPr id="24582" name="Object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28575</xdr:rowOff>
        </xdr:from>
        <xdr:to>
          <xdr:col>1</xdr:col>
          <xdr:colOff>38100</xdr:colOff>
          <xdr:row>19</xdr:row>
          <xdr:rowOff>104775</xdr:rowOff>
        </xdr:to>
        <xdr:sp macro="" textlink="">
          <xdr:nvSpPr>
            <xdr:cNvPr id="24583" name="Bild 1"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3.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oleObject" Target="../embeddings/oleObject12.bin"/><Relationship Id="rId5" Type="http://schemas.openxmlformats.org/officeDocument/2006/relationships/image" Target="../media/image5.emf"/><Relationship Id="rId4" Type="http://schemas.openxmlformats.org/officeDocument/2006/relationships/oleObject" Target="../embeddings/oleObject11.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15.bin"/><Relationship Id="rId13" Type="http://schemas.openxmlformats.org/officeDocument/2006/relationships/oleObject" Target="../embeddings/oleObject19.bin"/><Relationship Id="rId3" Type="http://schemas.openxmlformats.org/officeDocument/2006/relationships/vmlDrawing" Target="../drawings/vmlDrawing9.vml"/><Relationship Id="rId7" Type="http://schemas.openxmlformats.org/officeDocument/2006/relationships/image" Target="../media/image3.emf"/><Relationship Id="rId12" Type="http://schemas.openxmlformats.org/officeDocument/2006/relationships/oleObject" Target="../embeddings/oleObject18.bin"/><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oleObject" Target="../embeddings/oleObject14.bin"/><Relationship Id="rId11" Type="http://schemas.openxmlformats.org/officeDocument/2006/relationships/oleObject" Target="../embeddings/Microsoft_Word_97_-_2003_Document.doc"/><Relationship Id="rId5" Type="http://schemas.openxmlformats.org/officeDocument/2006/relationships/image" Target="../media/image6.emf"/><Relationship Id="rId15" Type="http://schemas.openxmlformats.org/officeDocument/2006/relationships/oleObject" Target="../embeddings/oleObject21.bin"/><Relationship Id="rId10" Type="http://schemas.openxmlformats.org/officeDocument/2006/relationships/oleObject" Target="../embeddings/oleObject17.bin"/><Relationship Id="rId4" Type="http://schemas.openxmlformats.org/officeDocument/2006/relationships/oleObject" Target="../embeddings/oleObject13.bin"/><Relationship Id="rId9" Type="http://schemas.openxmlformats.org/officeDocument/2006/relationships/oleObject" Target="../embeddings/oleObject16.bin"/><Relationship Id="rId14" Type="http://schemas.openxmlformats.org/officeDocument/2006/relationships/oleObject" Target="../embeddings/oleObject2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2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oleObject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oleObject" Target="../embeddings/oleObject3.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oleObject" Target="../embeddings/oleObject7.bin"/><Relationship Id="rId5" Type="http://schemas.openxmlformats.org/officeDocument/2006/relationships/image" Target="../media/image3.emf"/><Relationship Id="rId4" Type="http://schemas.openxmlformats.org/officeDocument/2006/relationships/oleObject" Target="../embeddings/oleObject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oleObject" Target="../embeddings/oleObject9.bin"/><Relationship Id="rId5" Type="http://schemas.openxmlformats.org/officeDocument/2006/relationships/image" Target="../media/image3.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P39"/>
  <sheetViews>
    <sheetView showGridLines="0" tabSelected="1" zoomScaleNormal="100" workbookViewId="0">
      <selection sqref="A1:P1"/>
    </sheetView>
  </sheetViews>
  <sheetFormatPr defaultColWidth="9.140625" defaultRowHeight="12" x14ac:dyDescent="0.2"/>
  <cols>
    <col min="1" max="1" width="9.140625" style="3"/>
    <col min="2" max="2" width="12.85546875" style="3" customWidth="1"/>
    <col min="3" max="16384" width="9.140625" style="3"/>
  </cols>
  <sheetData>
    <row r="1" spans="1:16" customFormat="1" ht="32.25" customHeight="1" x14ac:dyDescent="0.2">
      <c r="A1" s="226" t="s">
        <v>283</v>
      </c>
      <c r="B1" s="226"/>
      <c r="C1" s="226"/>
      <c r="D1" s="226"/>
      <c r="E1" s="226"/>
      <c r="F1" s="226"/>
      <c r="G1" s="226"/>
      <c r="H1" s="226"/>
      <c r="I1" s="226"/>
      <c r="J1" s="226"/>
      <c r="K1" s="226"/>
      <c r="L1" s="226"/>
      <c r="M1" s="226"/>
      <c r="N1" s="226"/>
      <c r="O1" s="226"/>
      <c r="P1" s="226"/>
    </row>
    <row r="2" spans="1:16" customFormat="1" ht="12.75" x14ac:dyDescent="0.2"/>
    <row r="3" spans="1:16" customFormat="1" ht="12.75" x14ac:dyDescent="0.2"/>
    <row r="4" spans="1:16" customFormat="1" ht="12.75" x14ac:dyDescent="0.2"/>
    <row r="5" spans="1:16" customFormat="1" ht="12.75" x14ac:dyDescent="0.2"/>
    <row r="6" spans="1:16" customFormat="1" ht="12.75" x14ac:dyDescent="0.2"/>
    <row r="7" spans="1:16" customFormat="1" ht="12.75" x14ac:dyDescent="0.2"/>
    <row r="8" spans="1:16" customFormat="1" ht="12.75" x14ac:dyDescent="0.2"/>
    <row r="9" spans="1:16" customFormat="1" ht="12.75" x14ac:dyDescent="0.2"/>
    <row r="10" spans="1:16" customFormat="1" ht="12.75" x14ac:dyDescent="0.2"/>
    <row r="11" spans="1:16" customFormat="1" ht="65.25" customHeight="1" x14ac:dyDescent="0.35">
      <c r="B11" s="57" t="s">
        <v>289</v>
      </c>
    </row>
    <row r="12" spans="1:16" customFormat="1" ht="18.75" x14ac:dyDescent="0.3">
      <c r="B12" s="58" t="s">
        <v>236</v>
      </c>
    </row>
    <row r="13" spans="1:16" customFormat="1" ht="18.75" x14ac:dyDescent="0.3">
      <c r="B13" s="58"/>
    </row>
    <row r="14" spans="1:16" customFormat="1" ht="12.75" x14ac:dyDescent="0.2">
      <c r="B14" s="1" t="s">
        <v>277</v>
      </c>
      <c r="F14" s="172"/>
    </row>
    <row r="15" spans="1:16" customFormat="1" ht="18.75" x14ac:dyDescent="0.3">
      <c r="B15" s="58"/>
    </row>
    <row r="16" spans="1:16" customFormat="1" ht="12.75" x14ac:dyDescent="0.2">
      <c r="B16" s="1" t="s">
        <v>147</v>
      </c>
    </row>
    <row r="17" spans="2:2" customFormat="1" ht="12.75" x14ac:dyDescent="0.2">
      <c r="B17" s="36" t="s">
        <v>152</v>
      </c>
    </row>
    <row r="18" spans="2:2" customFormat="1" ht="12.75" x14ac:dyDescent="0.2">
      <c r="B18" s="36" t="s">
        <v>153</v>
      </c>
    </row>
    <row r="19" spans="2:2" customFormat="1" ht="18.75" x14ac:dyDescent="0.3">
      <c r="B19" s="59"/>
    </row>
    <row r="20" spans="2:2" customFormat="1" ht="12.75" x14ac:dyDescent="0.2"/>
    <row r="21" spans="2:2" customFormat="1" ht="12.75" x14ac:dyDescent="0.2">
      <c r="B21" s="1" t="s">
        <v>154</v>
      </c>
    </row>
    <row r="22" spans="2:2" customFormat="1" ht="12.75" x14ac:dyDescent="0.2">
      <c r="B22" t="s">
        <v>263</v>
      </c>
    </row>
    <row r="23" spans="2:2" customFormat="1" ht="12.75" x14ac:dyDescent="0.2">
      <c r="B23" s="36" t="s">
        <v>264</v>
      </c>
    </row>
    <row r="25" spans="2:2" ht="15.75" x14ac:dyDescent="0.25">
      <c r="B25" s="224" t="s">
        <v>290</v>
      </c>
    </row>
    <row r="26" spans="2:2" x14ac:dyDescent="0.2">
      <c r="B26" s="225"/>
    </row>
    <row r="27" spans="2:2" s="222" customFormat="1" ht="12.75" x14ac:dyDescent="0.2">
      <c r="B27" s="221" t="s">
        <v>278</v>
      </c>
    </row>
    <row r="28" spans="2:2" s="222" customFormat="1" ht="12.75" x14ac:dyDescent="0.2">
      <c r="B28" s="221" t="s">
        <v>279</v>
      </c>
    </row>
    <row r="29" spans="2:2" s="222" customFormat="1" ht="12.75" x14ac:dyDescent="0.2">
      <c r="B29" s="221" t="s">
        <v>280</v>
      </c>
    </row>
    <row r="30" spans="2:2" s="222" customFormat="1" ht="12.75" x14ac:dyDescent="0.2">
      <c r="B30" s="221" t="s">
        <v>285</v>
      </c>
    </row>
    <row r="31" spans="2:2" s="222" customFormat="1" ht="12.75" x14ac:dyDescent="0.2">
      <c r="B31" s="221" t="s">
        <v>291</v>
      </c>
    </row>
    <row r="32" spans="2:2" s="222" customFormat="1" ht="12.75" x14ac:dyDescent="0.2">
      <c r="B32" s="223" t="s">
        <v>292</v>
      </c>
    </row>
    <row r="33" spans="2:2" s="222" customFormat="1" ht="12.75" x14ac:dyDescent="0.2">
      <c r="B33" s="223" t="s">
        <v>281</v>
      </c>
    </row>
    <row r="34" spans="2:2" s="222" customFormat="1" ht="12.75" x14ac:dyDescent="0.2">
      <c r="B34" s="223" t="s">
        <v>282</v>
      </c>
    </row>
    <row r="35" spans="2:2" s="222" customFormat="1" ht="12.75" x14ac:dyDescent="0.2">
      <c r="B35" s="223" t="s">
        <v>286</v>
      </c>
    </row>
    <row r="36" spans="2:2" s="222" customFormat="1" ht="12.75" x14ac:dyDescent="0.2"/>
    <row r="37" spans="2:2" s="222" customFormat="1" ht="12.75" x14ac:dyDescent="0.2">
      <c r="B37" s="223" t="s">
        <v>284</v>
      </c>
    </row>
    <row r="38" spans="2:2" s="222" customFormat="1" ht="12.75" x14ac:dyDescent="0.2">
      <c r="B38" s="223" t="s">
        <v>287</v>
      </c>
    </row>
    <row r="39" spans="2:2" s="222" customFormat="1" ht="12.75" x14ac:dyDescent="0.2">
      <c r="B39" s="223" t="s">
        <v>288</v>
      </c>
    </row>
  </sheetData>
  <mergeCells count="1">
    <mergeCell ref="A1:P1"/>
  </mergeCells>
  <pageMargins left="0.70866141732283472" right="0.70866141732283472" top="0.74803149606299213" bottom="0.74803149606299213" header="0.31496062992125984" footer="0.31496062992125984"/>
  <pageSetup paperSize="9" scale="6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23">
    <tabColor rgb="FF00B050"/>
    <pageSetUpPr fitToPage="1"/>
  </sheetPr>
  <dimension ref="A2:L49"/>
  <sheetViews>
    <sheetView showGridLines="0" zoomScaleNormal="100" workbookViewId="0"/>
  </sheetViews>
  <sheetFormatPr defaultColWidth="9.140625" defaultRowHeight="12.75" customHeight="1" x14ac:dyDescent="0.2"/>
  <cols>
    <col min="1" max="1" width="18.5703125" style="6" customWidth="1"/>
    <col min="2" max="2" width="13.140625" style="2" customWidth="1"/>
    <col min="3" max="3" width="13.42578125" style="2" customWidth="1"/>
    <col min="4" max="4" width="14.7109375" style="2" customWidth="1"/>
    <col min="5" max="5" width="4.5703125" style="2" customWidth="1"/>
    <col min="6" max="6" width="13.140625" style="2" customWidth="1"/>
    <col min="7" max="7" width="11.5703125" style="2" customWidth="1"/>
    <col min="8" max="8" width="15.28515625" style="2" bestFit="1" customWidth="1"/>
    <col min="9" max="9" width="3.140625" style="2" customWidth="1"/>
    <col min="10" max="10" width="13.140625" style="2" customWidth="1"/>
    <col min="11" max="12" width="12" style="2" customWidth="1"/>
    <col min="13" max="16384" width="9.140625" style="2"/>
  </cols>
  <sheetData>
    <row r="2" spans="1:9" ht="12.75" customHeight="1" x14ac:dyDescent="0.2">
      <c r="A2" s="77" t="s">
        <v>166</v>
      </c>
      <c r="B2" s="16"/>
      <c r="C2" s="16"/>
      <c r="G2" s="45"/>
      <c r="H2" s="45"/>
      <c r="I2" s="45"/>
    </row>
    <row r="3" spans="1:9" ht="12.75" customHeight="1" x14ac:dyDescent="0.2">
      <c r="A3" s="4" t="s">
        <v>214</v>
      </c>
      <c r="B3" s="16"/>
      <c r="C3" s="16"/>
      <c r="G3" s="45"/>
      <c r="H3" s="45"/>
      <c r="I3" s="45"/>
    </row>
    <row r="4" spans="1:9" ht="12.75" customHeight="1" x14ac:dyDescent="0.2">
      <c r="A4" s="171" t="s">
        <v>215</v>
      </c>
      <c r="B4" s="16"/>
      <c r="C4" s="16"/>
      <c r="G4" s="45"/>
      <c r="H4" s="45"/>
      <c r="I4" s="45"/>
    </row>
    <row r="5" spans="1:9" ht="12.75" customHeight="1" x14ac:dyDescent="0.2">
      <c r="A5" s="13"/>
      <c r="B5" s="43"/>
      <c r="C5" s="43"/>
      <c r="D5" s="13"/>
      <c r="G5" s="45"/>
      <c r="H5" s="45"/>
      <c r="I5" s="45"/>
    </row>
    <row r="6" spans="1:9" ht="12.75" customHeight="1" x14ac:dyDescent="0.2">
      <c r="A6" s="2" t="s">
        <v>21</v>
      </c>
      <c r="B6" s="7" t="s">
        <v>124</v>
      </c>
      <c r="C6" s="7" t="s">
        <v>80</v>
      </c>
      <c r="D6" s="7" t="s">
        <v>126</v>
      </c>
      <c r="G6" s="45"/>
      <c r="H6" s="45"/>
    </row>
    <row r="7" spans="1:9" ht="12.75" customHeight="1" x14ac:dyDescent="0.2">
      <c r="A7" s="13" t="s">
        <v>81</v>
      </c>
      <c r="B7" s="66" t="s">
        <v>125</v>
      </c>
      <c r="C7" s="66"/>
      <c r="D7" s="66" t="s">
        <v>25</v>
      </c>
      <c r="G7" s="45"/>
      <c r="H7" s="45"/>
    </row>
    <row r="8" spans="1:9" ht="12.75" customHeight="1" x14ac:dyDescent="0.2">
      <c r="A8" s="102" t="s">
        <v>216</v>
      </c>
      <c r="B8" s="24">
        <v>476941.1</v>
      </c>
      <c r="C8" s="24">
        <v>466</v>
      </c>
      <c r="D8" s="24">
        <v>1023.4787553648068</v>
      </c>
      <c r="E8" s="142"/>
    </row>
    <row r="9" spans="1:9" ht="12.75" customHeight="1" x14ac:dyDescent="0.2">
      <c r="A9" s="8">
        <v>2001</v>
      </c>
      <c r="B9" s="24">
        <v>170815.9</v>
      </c>
      <c r="C9" s="24">
        <v>84</v>
      </c>
      <c r="D9" s="24">
        <v>2033.5226190476189</v>
      </c>
      <c r="E9" s="142"/>
    </row>
    <row r="10" spans="1:9" ht="12.75" customHeight="1" x14ac:dyDescent="0.2">
      <c r="A10" s="8">
        <v>2002</v>
      </c>
      <c r="B10" s="24">
        <v>242413.7</v>
      </c>
      <c r="C10" s="24">
        <v>122</v>
      </c>
      <c r="D10" s="24">
        <v>1986.9975409836065</v>
      </c>
      <c r="E10" s="142"/>
    </row>
    <row r="11" spans="1:9" ht="12.75" customHeight="1" x14ac:dyDescent="0.2">
      <c r="A11" s="8">
        <v>2003</v>
      </c>
      <c r="B11" s="24">
        <v>643175.80000000005</v>
      </c>
      <c r="C11" s="24">
        <v>240</v>
      </c>
      <c r="D11" s="24">
        <v>2679.899166666667</v>
      </c>
      <c r="E11" s="142"/>
    </row>
    <row r="12" spans="1:9" ht="12.75" customHeight="1" x14ac:dyDescent="0.2">
      <c r="A12" s="8">
        <v>2004</v>
      </c>
      <c r="B12" s="24">
        <v>639955.6</v>
      </c>
      <c r="C12" s="24">
        <v>243</v>
      </c>
      <c r="D12" s="24">
        <v>2633.5621399176953</v>
      </c>
      <c r="E12" s="142"/>
    </row>
    <row r="13" spans="1:9" ht="12.75" customHeight="1" x14ac:dyDescent="0.2">
      <c r="A13" s="8">
        <v>2005</v>
      </c>
      <c r="B13" s="24">
        <v>3249794.2</v>
      </c>
      <c r="C13" s="24">
        <v>630</v>
      </c>
      <c r="D13" s="24">
        <v>5158.4034920634922</v>
      </c>
      <c r="E13" s="142"/>
    </row>
    <row r="14" spans="1:9" ht="12.75" customHeight="1" x14ac:dyDescent="0.2">
      <c r="A14" s="8">
        <v>2006</v>
      </c>
      <c r="B14" s="24">
        <v>2745875.8</v>
      </c>
      <c r="C14" s="24">
        <v>613</v>
      </c>
      <c r="D14" s="24">
        <v>4479.4058727569327</v>
      </c>
      <c r="E14" s="142"/>
    </row>
    <row r="15" spans="1:9" ht="12.75" customHeight="1" x14ac:dyDescent="0.2">
      <c r="A15" s="8">
        <v>2007</v>
      </c>
      <c r="B15" s="24">
        <v>2429813.7000000002</v>
      </c>
      <c r="C15" s="24">
        <v>615</v>
      </c>
      <c r="D15" s="24">
        <v>3950.9165853658537</v>
      </c>
      <c r="E15" s="142"/>
    </row>
    <row r="16" spans="1:9" ht="12.75" customHeight="1" x14ac:dyDescent="0.2">
      <c r="A16" s="8">
        <v>2008</v>
      </c>
      <c r="B16" s="24">
        <v>2860218.3</v>
      </c>
      <c r="C16" s="24">
        <v>740</v>
      </c>
      <c r="D16" s="24">
        <v>3865.1598648648646</v>
      </c>
      <c r="E16" s="142"/>
    </row>
    <row r="17" spans="1:11" ht="12.75" customHeight="1" x14ac:dyDescent="0.2">
      <c r="A17" s="8">
        <v>2009</v>
      </c>
      <c r="B17" s="24">
        <v>5418004.4000000004</v>
      </c>
      <c r="C17" s="24">
        <v>1037</v>
      </c>
      <c r="D17" s="24">
        <v>5224.6908389585342</v>
      </c>
      <c r="E17" s="142"/>
    </row>
    <row r="18" spans="1:11" ht="12.75" customHeight="1" x14ac:dyDescent="0.2">
      <c r="A18" s="8">
        <v>2010</v>
      </c>
      <c r="B18" s="24">
        <v>10492214.300000001</v>
      </c>
      <c r="C18" s="24">
        <v>1600</v>
      </c>
      <c r="D18" s="24">
        <v>6557.6339375000007</v>
      </c>
      <c r="E18" s="142"/>
    </row>
    <row r="19" spans="1:11" ht="12.75" customHeight="1" x14ac:dyDescent="0.2">
      <c r="A19" s="8">
        <v>2011</v>
      </c>
      <c r="B19" s="24">
        <v>10760652</v>
      </c>
      <c r="C19" s="24">
        <v>1597</v>
      </c>
      <c r="D19" s="24">
        <v>6738.0413274890416</v>
      </c>
      <c r="F19" s="12"/>
    </row>
    <row r="20" spans="1:11" ht="12.75" customHeight="1" x14ac:dyDescent="0.2">
      <c r="A20" s="8">
        <v>2012</v>
      </c>
      <c r="B20" s="24">
        <v>10933929.5</v>
      </c>
      <c r="C20" s="24">
        <v>1609</v>
      </c>
      <c r="D20" s="24">
        <v>6795.481354878807</v>
      </c>
      <c r="F20" s="12"/>
    </row>
    <row r="21" spans="1:11" ht="12.75" customHeight="1" x14ac:dyDescent="0.2">
      <c r="A21" s="8">
        <v>2013</v>
      </c>
      <c r="B21" s="24">
        <v>9047066.5999999996</v>
      </c>
      <c r="C21" s="24">
        <v>1316</v>
      </c>
      <c r="D21" s="24">
        <v>6874.6706686930092</v>
      </c>
      <c r="F21" s="12"/>
    </row>
    <row r="22" spans="1:11" ht="12.75" customHeight="1" x14ac:dyDescent="0.2">
      <c r="A22" s="8">
        <v>2014</v>
      </c>
      <c r="B22" s="24">
        <v>8274590.2000000002</v>
      </c>
      <c r="C22" s="24">
        <v>1311</v>
      </c>
      <c r="D22" s="24">
        <v>6311.6630053394356</v>
      </c>
      <c r="F22" s="12"/>
    </row>
    <row r="23" spans="1:11" ht="12.75" customHeight="1" x14ac:dyDescent="0.2">
      <c r="A23" s="8">
        <v>2015</v>
      </c>
      <c r="B23" s="24">
        <v>10683334.699999999</v>
      </c>
      <c r="C23" s="24">
        <v>1446</v>
      </c>
      <c r="D23" s="24">
        <v>7388.1982710926686</v>
      </c>
      <c r="F23" s="12"/>
    </row>
    <row r="24" spans="1:11" ht="12.75" customHeight="1" x14ac:dyDescent="0.2">
      <c r="A24" s="8">
        <v>2016</v>
      </c>
      <c r="B24" s="24">
        <v>10466538.800000001</v>
      </c>
      <c r="C24" s="24">
        <v>1402</v>
      </c>
      <c r="D24" s="24">
        <v>7465.4342368045654</v>
      </c>
      <c r="F24" s="12"/>
    </row>
    <row r="25" spans="1:11" ht="12.75" customHeight="1" x14ac:dyDescent="0.2">
      <c r="A25" s="8">
        <v>2017</v>
      </c>
      <c r="B25" s="24">
        <v>8415057.3000000007</v>
      </c>
      <c r="C25" s="24">
        <v>1261</v>
      </c>
      <c r="D25" s="24">
        <v>6673.3206185567014</v>
      </c>
      <c r="F25" s="12"/>
    </row>
    <row r="26" spans="1:11" ht="12.75" customHeight="1" x14ac:dyDescent="0.2">
      <c r="A26" s="6">
        <v>2018</v>
      </c>
      <c r="B26" s="24">
        <v>1928981.1</v>
      </c>
      <c r="C26" s="24">
        <v>840</v>
      </c>
      <c r="D26" s="24">
        <v>2296.4060714285715</v>
      </c>
      <c r="F26" s="12"/>
    </row>
    <row r="27" spans="1:11" s="11" customFormat="1" ht="12.75" customHeight="1" x14ac:dyDescent="0.2">
      <c r="A27" s="75" t="s">
        <v>1</v>
      </c>
      <c r="B27" s="40">
        <v>99879372.999999985</v>
      </c>
      <c r="C27" s="40">
        <v>17172</v>
      </c>
      <c r="D27" s="40">
        <v>5816.4088632657804</v>
      </c>
      <c r="E27" s="143"/>
      <c r="I27" s="2"/>
      <c r="J27" s="2"/>
      <c r="K27" s="2"/>
    </row>
    <row r="28" spans="1:11" ht="12.75" customHeight="1" x14ac:dyDescent="0.2">
      <c r="A28" s="22" t="s">
        <v>192</v>
      </c>
    </row>
    <row r="29" spans="1:11" ht="18" customHeight="1" x14ac:dyDescent="0.2">
      <c r="B29" s="12"/>
      <c r="C29" s="12"/>
      <c r="D29" s="12"/>
      <c r="E29" s="12"/>
    </row>
    <row r="31" spans="1:11" ht="12.75" customHeight="1" x14ac:dyDescent="0.2">
      <c r="A31" s="51" t="s">
        <v>167</v>
      </c>
      <c r="B31" s="34"/>
      <c r="C31" s="34"/>
      <c r="D31" s="34"/>
      <c r="E31" s="34"/>
    </row>
    <row r="32" spans="1:11" ht="12.75" customHeight="1" x14ac:dyDescent="0.2">
      <c r="A32" s="64" t="s">
        <v>239</v>
      </c>
      <c r="B32" s="193"/>
      <c r="C32" s="193"/>
      <c r="D32" s="193"/>
      <c r="E32" s="193"/>
    </row>
    <row r="33" spans="1:12" ht="12.75" customHeight="1" x14ac:dyDescent="0.2">
      <c r="A33" s="194" t="s">
        <v>240</v>
      </c>
      <c r="B33" s="22"/>
      <c r="C33" s="22"/>
      <c r="D33" s="22"/>
      <c r="E33" s="22"/>
    </row>
    <row r="34" spans="1:12" ht="12.75" customHeight="1" x14ac:dyDescent="0.2">
      <c r="A34" s="187"/>
      <c r="B34" s="22"/>
      <c r="C34" s="22"/>
      <c r="D34" s="22"/>
      <c r="E34" s="22"/>
      <c r="F34"/>
    </row>
    <row r="35" spans="1:12" ht="12.75" customHeight="1" x14ac:dyDescent="0.2">
      <c r="A35" s="52"/>
      <c r="B35" s="230"/>
      <c r="C35" s="230"/>
      <c r="D35" s="230"/>
      <c r="E35" s="197"/>
      <c r="F35" s="198"/>
      <c r="G35" s="198"/>
      <c r="H35" s="198"/>
      <c r="I35" s="198"/>
      <c r="J35" s="230"/>
      <c r="K35" s="230"/>
      <c r="L35" s="230"/>
    </row>
    <row r="36" spans="1:12" ht="12.75" customHeight="1" x14ac:dyDescent="0.2">
      <c r="A36" s="22"/>
      <c r="B36" s="231" t="s">
        <v>190</v>
      </c>
      <c r="C36" s="231"/>
      <c r="D36" s="231"/>
      <c r="E36" s="35"/>
      <c r="F36" s="231" t="s">
        <v>191</v>
      </c>
      <c r="G36" s="231"/>
      <c r="H36" s="231"/>
      <c r="I36" s="35"/>
      <c r="J36" s="231" t="s">
        <v>217</v>
      </c>
      <c r="K36" s="231"/>
      <c r="L36" s="231"/>
    </row>
    <row r="37" spans="1:12" ht="33.75" customHeight="1" x14ac:dyDescent="0.2">
      <c r="A37" s="187" t="s">
        <v>183</v>
      </c>
      <c r="B37" s="23" t="s">
        <v>242</v>
      </c>
      <c r="C37" s="66" t="s">
        <v>80</v>
      </c>
      <c r="D37" s="23" t="s">
        <v>241</v>
      </c>
      <c r="E37" s="66"/>
      <c r="F37" s="23" t="s">
        <v>242</v>
      </c>
      <c r="G37" s="66" t="s">
        <v>80</v>
      </c>
      <c r="H37" s="23" t="s">
        <v>241</v>
      </c>
      <c r="I37" s="66"/>
      <c r="J37" s="23" t="s">
        <v>242</v>
      </c>
      <c r="K37" s="66" t="s">
        <v>80</v>
      </c>
      <c r="L37" s="23" t="s">
        <v>241</v>
      </c>
    </row>
    <row r="38" spans="1:12" ht="12.75" customHeight="1" x14ac:dyDescent="0.2">
      <c r="A38" s="33"/>
      <c r="B38" s="24"/>
      <c r="C38" s="24"/>
      <c r="D38" s="24"/>
      <c r="E38" s="24"/>
      <c r="F38" s="24"/>
      <c r="G38" s="24"/>
      <c r="H38" s="24"/>
      <c r="I38" s="24"/>
      <c r="J38" s="24"/>
      <c r="K38" s="24"/>
      <c r="L38" s="24"/>
    </row>
    <row r="39" spans="1:12" ht="12.75" customHeight="1" x14ac:dyDescent="0.2">
      <c r="A39" s="33" t="s">
        <v>184</v>
      </c>
      <c r="B39" s="24">
        <v>544328.30000000005</v>
      </c>
      <c r="C39" s="24">
        <v>166</v>
      </c>
      <c r="D39" s="24">
        <f t="shared" ref="D39:D44" si="0">B39/C39</f>
        <v>3279.0861445783135</v>
      </c>
      <c r="E39" s="24"/>
      <c r="F39" s="24">
        <v>531763</v>
      </c>
      <c r="G39" s="24">
        <v>177</v>
      </c>
      <c r="H39" s="24">
        <f>F39/G39</f>
        <v>3004.3107344632767</v>
      </c>
      <c r="I39" s="24"/>
      <c r="J39" s="24">
        <v>529218.6</v>
      </c>
      <c r="K39" s="24">
        <v>169</v>
      </c>
      <c r="L39" s="24">
        <f>J39/K39</f>
        <v>3131.4710059171598</v>
      </c>
    </row>
    <row r="40" spans="1:12" ht="12.75" customHeight="1" x14ac:dyDescent="0.2">
      <c r="A40" s="33" t="s">
        <v>185</v>
      </c>
      <c r="B40" s="24">
        <v>6201757.2000000002</v>
      </c>
      <c r="C40" s="24">
        <v>2112</v>
      </c>
      <c r="D40" s="24">
        <f t="shared" si="0"/>
        <v>2936.4380681818184</v>
      </c>
      <c r="E40" s="24"/>
      <c r="F40" s="24">
        <v>6768527.0999999996</v>
      </c>
      <c r="G40" s="24">
        <v>2252</v>
      </c>
      <c r="H40" s="24">
        <f t="shared" ref="H40:H44" si="1">F40/G40</f>
        <v>3005.5626554174064</v>
      </c>
      <c r="I40" s="24"/>
      <c r="J40" s="24">
        <v>7097297.0999999996</v>
      </c>
      <c r="K40" s="24">
        <v>2346</v>
      </c>
      <c r="L40" s="24">
        <f t="shared" ref="L40:L44" si="2">J40/K40</f>
        <v>3025.275831202046</v>
      </c>
    </row>
    <row r="41" spans="1:12" ht="12.75" customHeight="1" x14ac:dyDescent="0.2">
      <c r="A41" s="33" t="s">
        <v>186</v>
      </c>
      <c r="B41" s="24">
        <v>26902291.300000001</v>
      </c>
      <c r="C41" s="24">
        <v>4252</v>
      </c>
      <c r="D41" s="24">
        <f t="shared" si="0"/>
        <v>6326.9734948259647</v>
      </c>
      <c r="E41" s="24"/>
      <c r="F41" s="24">
        <v>27466737.699999999</v>
      </c>
      <c r="G41" s="24">
        <v>4382</v>
      </c>
      <c r="H41" s="24">
        <f t="shared" si="1"/>
        <v>6268.0825422181651</v>
      </c>
      <c r="I41" s="24"/>
      <c r="J41" s="24">
        <v>28008138.399999999</v>
      </c>
      <c r="K41" s="24">
        <v>4406</v>
      </c>
      <c r="L41" s="24">
        <f t="shared" si="2"/>
        <v>6356.8176123467993</v>
      </c>
    </row>
    <row r="42" spans="1:12" ht="12.75" customHeight="1" x14ac:dyDescent="0.2">
      <c r="A42" s="33" t="s">
        <v>187</v>
      </c>
      <c r="B42" s="24">
        <v>38871161.899999999</v>
      </c>
      <c r="C42" s="24">
        <v>5361</v>
      </c>
      <c r="D42" s="24">
        <f t="shared" si="0"/>
        <v>7250.7296959522473</v>
      </c>
      <c r="E42" s="24"/>
      <c r="F42" s="24">
        <v>40641484.399999999</v>
      </c>
      <c r="G42" s="24">
        <v>5645</v>
      </c>
      <c r="H42" s="24">
        <f t="shared" si="1"/>
        <v>7199.5543666961912</v>
      </c>
      <c r="I42" s="24"/>
      <c r="J42" s="24">
        <v>40993257.899999999</v>
      </c>
      <c r="K42" s="24">
        <v>5621</v>
      </c>
      <c r="L42" s="24">
        <f t="shared" si="2"/>
        <v>7292.8763387297631</v>
      </c>
    </row>
    <row r="43" spans="1:12" ht="12.75" customHeight="1" x14ac:dyDescent="0.2">
      <c r="A43" s="33" t="s">
        <v>188</v>
      </c>
      <c r="B43" s="24">
        <v>16124480.300000001</v>
      </c>
      <c r="C43" s="24">
        <v>2753</v>
      </c>
      <c r="D43" s="24">
        <f t="shared" si="0"/>
        <v>5857.0578641482025</v>
      </c>
      <c r="E43" s="24"/>
      <c r="F43" s="24">
        <v>16034762.300000001</v>
      </c>
      <c r="G43" s="24">
        <v>2748</v>
      </c>
      <c r="H43" s="24">
        <f t="shared" si="1"/>
        <v>5835.06633915575</v>
      </c>
      <c r="I43" s="24"/>
      <c r="J43" s="24">
        <v>16172468.9</v>
      </c>
      <c r="K43" s="24">
        <v>2839</v>
      </c>
      <c r="L43" s="24">
        <f t="shared" si="2"/>
        <v>5696.5371257485031</v>
      </c>
    </row>
    <row r="44" spans="1:12" ht="12.75" customHeight="1" x14ac:dyDescent="0.2">
      <c r="A44" s="33" t="s">
        <v>8</v>
      </c>
      <c r="B44" s="24">
        <v>9559618.0999999996</v>
      </c>
      <c r="C44" s="24">
        <v>2596</v>
      </c>
      <c r="D44" s="24">
        <f t="shared" si="0"/>
        <v>3682.4414869029274</v>
      </c>
      <c r="E44" s="24"/>
      <c r="F44" s="24">
        <v>8020318.2999999998</v>
      </c>
      <c r="G44" s="24">
        <v>2133</v>
      </c>
      <c r="H44" s="24">
        <f t="shared" si="1"/>
        <v>3760.1117205813407</v>
      </c>
      <c r="I44" s="24"/>
      <c r="J44" s="24">
        <v>7078992.0999999996</v>
      </c>
      <c r="K44" s="24">
        <v>1791</v>
      </c>
      <c r="L44" s="24">
        <f t="shared" si="2"/>
        <v>3952.5360692350641</v>
      </c>
    </row>
    <row r="45" spans="1:12" ht="12.75" customHeight="1" x14ac:dyDescent="0.2">
      <c r="A45" s="33"/>
      <c r="B45" s="24"/>
      <c r="C45" s="24"/>
      <c r="D45" s="24"/>
      <c r="E45" s="24"/>
      <c r="F45" s="24"/>
      <c r="G45" s="24"/>
      <c r="H45" s="24"/>
      <c r="I45" s="24"/>
      <c r="J45" s="24"/>
      <c r="K45" s="24"/>
      <c r="L45" s="24"/>
    </row>
    <row r="46" spans="1:12" ht="12.75" customHeight="1" x14ac:dyDescent="0.2">
      <c r="A46" s="100" t="s">
        <v>1</v>
      </c>
      <c r="B46" s="195">
        <f>SUM(B38:B45)</f>
        <v>98203637.099999979</v>
      </c>
      <c r="C46" s="195">
        <f t="shared" ref="C46" si="3">SUM(C38:C45)</f>
        <v>17240</v>
      </c>
      <c r="D46" s="195">
        <f>B46/C46</f>
        <v>5696.2666531322493</v>
      </c>
      <c r="E46" s="195"/>
      <c r="F46" s="195">
        <f>SUM(F38:F45)</f>
        <v>99463592.799999982</v>
      </c>
      <c r="G46" s="195">
        <f t="shared" ref="G46" si="4">SUM(G38:G45)</f>
        <v>17337</v>
      </c>
      <c r="H46" s="195">
        <f t="shared" ref="H46" si="5">F46/G46</f>
        <v>5737.0705889138826</v>
      </c>
      <c r="I46" s="195"/>
      <c r="J46" s="195">
        <f>SUM(J38:J45)</f>
        <v>99879373</v>
      </c>
      <c r="K46" s="195">
        <f t="shared" ref="K46" si="6">SUM(K38:K45)</f>
        <v>17172</v>
      </c>
      <c r="L46" s="195">
        <f t="shared" ref="L46" si="7">J46/K46</f>
        <v>5816.4088632657813</v>
      </c>
    </row>
    <row r="47" spans="1:12" ht="12.75" customHeight="1" x14ac:dyDescent="0.2">
      <c r="A47" s="196" t="s">
        <v>189</v>
      </c>
      <c r="B47" s="35"/>
      <c r="C47" s="35"/>
      <c r="D47" s="35"/>
      <c r="E47"/>
    </row>
    <row r="48" spans="1:12" ht="12.75" customHeight="1" x14ac:dyDescent="0.2">
      <c r="A48" s="22"/>
      <c r="B48" s="35"/>
      <c r="C48" s="35"/>
      <c r="D48" s="35"/>
      <c r="E48" s="35"/>
    </row>
    <row r="49" spans="1:5" ht="12.75" customHeight="1" x14ac:dyDescent="0.2">
      <c r="A49" s="22"/>
      <c r="B49" s="35"/>
      <c r="C49" s="35"/>
      <c r="D49" s="35"/>
      <c r="E49" s="35"/>
    </row>
  </sheetData>
  <mergeCells count="5">
    <mergeCell ref="B35:D35"/>
    <mergeCell ref="J35:L35"/>
    <mergeCell ref="F36:H36"/>
    <mergeCell ref="J36:L36"/>
    <mergeCell ref="B36:D36"/>
  </mergeCells>
  <phoneticPr fontId="3" type="noConversion"/>
  <pageMargins left="0.70866141732283472" right="0.15748031496062992" top="0.98425196850393704" bottom="0.55118110236220474" header="0.51181102362204722" footer="0.51181102362204722"/>
  <pageSetup paperSize="9" scale="66"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66675</xdr:rowOff>
              </to>
            </anchor>
          </objectPr>
        </oleObject>
      </mc:Choice>
      <mc:Fallback>
        <oleObject progId="Paint.Picture" shapeId="23555"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4">
    <tabColor rgb="FF00B050"/>
    <pageSetUpPr fitToPage="1"/>
  </sheetPr>
  <dimension ref="A1:IF51"/>
  <sheetViews>
    <sheetView showGridLines="0" zoomScaleNormal="100" workbookViewId="0"/>
  </sheetViews>
  <sheetFormatPr defaultColWidth="9.140625" defaultRowHeight="12.75" customHeight="1" x14ac:dyDescent="0.2"/>
  <cols>
    <col min="1" max="1" width="16.5703125" style="2" customWidth="1"/>
    <col min="2" max="2" width="9.7109375" style="6" customWidth="1"/>
    <col min="3" max="3" width="15.28515625" style="6" customWidth="1"/>
    <col min="4" max="4" width="16.5703125" style="2" customWidth="1"/>
    <col min="5" max="5" width="1.140625" style="2" customWidth="1"/>
    <col min="6" max="6" width="15.85546875" style="2" customWidth="1"/>
    <col min="7" max="7" width="12.85546875" style="2" bestFit="1" customWidth="1"/>
    <col min="8" max="8" width="12.85546875" style="2" customWidth="1"/>
    <col min="9" max="9" width="19" style="2" customWidth="1"/>
    <col min="10" max="10" width="10.42578125" style="2" customWidth="1"/>
    <col min="11" max="11" width="15.28515625" style="7" customWidth="1"/>
    <col min="12" max="12" width="9.85546875" style="7" bestFit="1" customWidth="1"/>
    <col min="13" max="14" width="9.140625" style="7"/>
    <col min="15" max="16384" width="9.140625" style="2"/>
  </cols>
  <sheetData>
    <row r="1" spans="1:240" ht="12.75" customHeight="1" x14ac:dyDescent="0.2">
      <c r="K1"/>
      <c r="L1"/>
      <c r="M1"/>
      <c r="N1"/>
      <c r="O1"/>
      <c r="P1"/>
    </row>
    <row r="2" spans="1:240" s="16" customFormat="1" ht="12.75" customHeight="1" x14ac:dyDescent="0.2">
      <c r="A2" s="77" t="s">
        <v>168</v>
      </c>
      <c r="B2" s="34"/>
      <c r="C2" s="34"/>
      <c r="G2" s="28"/>
      <c r="K2"/>
      <c r="L2"/>
      <c r="M2"/>
      <c r="N2"/>
      <c r="O2"/>
      <c r="P2"/>
    </row>
    <row r="3" spans="1:240" s="16" customFormat="1" ht="12.75" customHeight="1" x14ac:dyDescent="0.2">
      <c r="A3" s="4" t="s">
        <v>243</v>
      </c>
      <c r="F3" s="166"/>
      <c r="K3"/>
      <c r="L3"/>
      <c r="M3"/>
      <c r="N3"/>
      <c r="O3"/>
      <c r="P3"/>
    </row>
    <row r="4" spans="1:240" s="16" customFormat="1" ht="12.75" customHeight="1" x14ac:dyDescent="0.2">
      <c r="A4" s="171" t="s">
        <v>244</v>
      </c>
      <c r="F4" s="166"/>
      <c r="K4"/>
      <c r="L4"/>
      <c r="M4"/>
      <c r="N4"/>
      <c r="O4"/>
      <c r="P4"/>
    </row>
    <row r="5" spans="1:240" s="16" customFormat="1" ht="12.75" customHeight="1" x14ac:dyDescent="0.2">
      <c r="A5" s="42"/>
      <c r="B5" s="43"/>
      <c r="C5" s="43"/>
      <c r="D5" s="43"/>
      <c r="E5" s="43"/>
      <c r="F5" s="43"/>
      <c r="I5"/>
      <c r="J5"/>
      <c r="K5"/>
      <c r="L5"/>
      <c r="M5"/>
      <c r="N5"/>
      <c r="O5"/>
      <c r="P5"/>
      <c r="Q5"/>
    </row>
    <row r="6" spans="1:240" s="16" customFormat="1" ht="12.75" customHeight="1" x14ac:dyDescent="0.2">
      <c r="C6" s="22" t="s">
        <v>71</v>
      </c>
      <c r="D6" s="29" t="s">
        <v>145</v>
      </c>
      <c r="E6" s="103"/>
      <c r="F6" s="35" t="s">
        <v>146</v>
      </c>
      <c r="G6" s="29"/>
      <c r="H6" s="29"/>
      <c r="I6"/>
      <c r="J6"/>
      <c r="K6"/>
      <c r="L6"/>
      <c r="M6"/>
      <c r="N6"/>
      <c r="O6"/>
      <c r="P6"/>
      <c r="Q6"/>
    </row>
    <row r="7" spans="1:240" s="35" customFormat="1" ht="12.75" customHeight="1" x14ac:dyDescent="0.2">
      <c r="A7" s="22"/>
      <c r="C7" s="167"/>
      <c r="D7" s="167"/>
      <c r="E7" s="168"/>
      <c r="F7" s="167"/>
      <c r="H7" s="56"/>
      <c r="I7"/>
      <c r="J7"/>
      <c r="K7"/>
      <c r="L7"/>
      <c r="M7"/>
      <c r="N7"/>
      <c r="O7"/>
      <c r="P7"/>
      <c r="Q7"/>
    </row>
    <row r="8" spans="1:240" s="35" customFormat="1" ht="12.75" customHeight="1" x14ac:dyDescent="0.2">
      <c r="A8" s="42" t="s">
        <v>24</v>
      </c>
      <c r="B8" s="42"/>
      <c r="C8" s="169"/>
      <c r="D8" s="169"/>
      <c r="E8" s="169"/>
      <c r="F8" s="169"/>
      <c r="H8"/>
      <c r="I8"/>
      <c r="J8"/>
      <c r="K8"/>
      <c r="L8"/>
      <c r="M8"/>
      <c r="N8"/>
      <c r="O8"/>
      <c r="P8"/>
      <c r="Q8"/>
    </row>
    <row r="9" spans="1:240" s="35" customFormat="1" ht="12.75" customHeight="1" x14ac:dyDescent="0.2">
      <c r="A9" s="123" t="s">
        <v>9</v>
      </c>
      <c r="B9" s="76"/>
      <c r="C9" s="37">
        <v>56033.5</v>
      </c>
      <c r="D9" s="37">
        <v>44</v>
      </c>
      <c r="E9" s="38"/>
      <c r="F9" s="37">
        <f>C9/D9</f>
        <v>1273.4886363636363</v>
      </c>
      <c r="G9" s="56"/>
      <c r="H9"/>
      <c r="I9"/>
      <c r="J9"/>
      <c r="K9"/>
      <c r="L9"/>
      <c r="M9"/>
      <c r="N9"/>
      <c r="O9"/>
      <c r="P9"/>
      <c r="Q9"/>
    </row>
    <row r="10" spans="1:240" s="35" customFormat="1" ht="12.75" customHeight="1" x14ac:dyDescent="0.2">
      <c r="A10" s="76" t="s">
        <v>10</v>
      </c>
      <c r="B10" s="76"/>
      <c r="C10" s="37">
        <v>66625474.600000001</v>
      </c>
      <c r="D10" s="37">
        <v>12590</v>
      </c>
      <c r="E10" s="37"/>
      <c r="F10" s="37">
        <f t="shared" ref="F10:F17" si="0">C10/D10</f>
        <v>5291.936028594122</v>
      </c>
      <c r="G10" s="26"/>
      <c r="H10"/>
      <c r="I10"/>
      <c r="J10"/>
      <c r="K10"/>
      <c r="L10"/>
      <c r="M10"/>
      <c r="N10"/>
      <c r="O10"/>
      <c r="P10"/>
      <c r="Q10"/>
    </row>
    <row r="11" spans="1:240" s="35" customFormat="1" ht="12.75" customHeight="1" x14ac:dyDescent="0.2">
      <c r="A11" s="52" t="s">
        <v>178</v>
      </c>
      <c r="B11" s="76"/>
      <c r="C11" s="37">
        <v>12140880.9</v>
      </c>
      <c r="D11" s="37">
        <v>1405</v>
      </c>
      <c r="E11" s="37"/>
      <c r="F11" s="37">
        <f t="shared" si="0"/>
        <v>8641.1963701067616</v>
      </c>
      <c r="G11" s="26"/>
      <c r="H11"/>
      <c r="I11"/>
      <c r="J11"/>
      <c r="K11"/>
      <c r="L11"/>
      <c r="M11"/>
      <c r="N11"/>
      <c r="O11"/>
      <c r="P11"/>
      <c r="Q11"/>
    </row>
    <row r="12" spans="1:240" s="35" customFormat="1" x14ac:dyDescent="0.2">
      <c r="A12" s="216" t="s">
        <v>7</v>
      </c>
      <c r="B12" s="76"/>
      <c r="C12" s="37">
        <v>370054.8</v>
      </c>
      <c r="D12" s="37">
        <v>103</v>
      </c>
      <c r="E12" s="37"/>
      <c r="F12" s="37">
        <f t="shared" si="0"/>
        <v>3592.7650485436893</v>
      </c>
      <c r="G12" s="26"/>
      <c r="H12"/>
      <c r="I12"/>
      <c r="J12"/>
      <c r="K12"/>
      <c r="L12"/>
      <c r="M12"/>
      <c r="N12"/>
      <c r="O12"/>
      <c r="P12"/>
      <c r="Q12"/>
    </row>
    <row r="13" spans="1:240" s="35" customFormat="1" x14ac:dyDescent="0.2">
      <c r="A13" s="216" t="s">
        <v>274</v>
      </c>
      <c r="B13" s="76"/>
      <c r="C13" s="37">
        <v>765800.4</v>
      </c>
      <c r="D13" s="37">
        <v>142</v>
      </c>
      <c r="E13" s="37"/>
      <c r="F13" s="37">
        <f t="shared" si="0"/>
        <v>5392.9605633802821</v>
      </c>
      <c r="G13" s="207"/>
      <c r="H13"/>
      <c r="I13"/>
      <c r="J13"/>
      <c r="K13"/>
      <c r="L13"/>
      <c r="M13"/>
      <c r="N13"/>
      <c r="O13"/>
      <c r="P13"/>
      <c r="Q13"/>
    </row>
    <row r="14" spans="1:240" s="35" customFormat="1" ht="15" customHeight="1" x14ac:dyDescent="0.2">
      <c r="A14" s="217" t="s">
        <v>272</v>
      </c>
      <c r="B14" s="76"/>
      <c r="C14" s="37">
        <v>1122138.5</v>
      </c>
      <c r="D14" s="37">
        <v>184</v>
      </c>
      <c r="E14" s="37"/>
      <c r="F14" s="37">
        <f t="shared" si="0"/>
        <v>6098.578804347826</v>
      </c>
      <c r="G14" s="26"/>
      <c r="H14"/>
      <c r="I14"/>
      <c r="J14"/>
      <c r="K14"/>
      <c r="L14"/>
      <c r="M14"/>
      <c r="N14"/>
      <c r="O14"/>
      <c r="P14"/>
      <c r="Q14"/>
    </row>
    <row r="15" spans="1:240" s="35" customFormat="1" ht="14.25" customHeight="1" x14ac:dyDescent="0.2">
      <c r="A15" s="217" t="s">
        <v>273</v>
      </c>
      <c r="B15" s="76"/>
      <c r="C15" s="37">
        <v>18742846.399999999</v>
      </c>
      <c r="D15" s="37">
        <v>2678</v>
      </c>
      <c r="E15" s="37"/>
      <c r="F15" s="37">
        <f t="shared" si="0"/>
        <v>6998.8224047796857</v>
      </c>
      <c r="G15" s="26"/>
      <c r="H15"/>
      <c r="I15"/>
      <c r="J15"/>
      <c r="K15"/>
      <c r="L15"/>
      <c r="M15"/>
      <c r="N15"/>
      <c r="O15"/>
      <c r="P15"/>
      <c r="Q15"/>
    </row>
    <row r="16" spans="1:240" s="35" customFormat="1" ht="12.75" customHeight="1" x14ac:dyDescent="0.2">
      <c r="A16" s="216" t="s">
        <v>69</v>
      </c>
      <c r="B16" s="76"/>
      <c r="C16" s="37">
        <v>56143.9</v>
      </c>
      <c r="D16" s="37">
        <v>26</v>
      </c>
      <c r="E16" s="37"/>
      <c r="F16" s="37">
        <f t="shared" si="0"/>
        <v>2159.3807692307691</v>
      </c>
      <c r="G16" s="29"/>
      <c r="H16"/>
      <c r="I16"/>
      <c r="J16"/>
      <c r="K16"/>
      <c r="L16"/>
      <c r="M16"/>
      <c r="N16"/>
      <c r="O16"/>
      <c r="P16"/>
      <c r="Q16"/>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row>
    <row r="17" spans="1:14" s="35" customFormat="1" ht="12.75" customHeight="1" x14ac:dyDescent="0.2">
      <c r="A17" s="75" t="s">
        <v>1</v>
      </c>
      <c r="B17" s="139"/>
      <c r="C17" s="40">
        <v>99879373</v>
      </c>
      <c r="D17" s="40">
        <v>17172</v>
      </c>
      <c r="E17" s="40"/>
      <c r="F17" s="40">
        <f t="shared" si="0"/>
        <v>5816.4088632657813</v>
      </c>
      <c r="G17"/>
      <c r="H17"/>
      <c r="I17"/>
      <c r="J17"/>
      <c r="K17"/>
      <c r="L17"/>
    </row>
    <row r="18" spans="1:14" s="35" customFormat="1" ht="12.75" customHeight="1" x14ac:dyDescent="0.2">
      <c r="A18" s="35" t="s">
        <v>180</v>
      </c>
      <c r="B18" s="48"/>
      <c r="C18" s="48"/>
      <c r="D18" s="138"/>
      <c r="E18" s="138"/>
      <c r="F18" s="138"/>
      <c r="G18"/>
      <c r="H18"/>
      <c r="I18"/>
      <c r="J18"/>
      <c r="K18"/>
      <c r="L18"/>
    </row>
    <row r="19" spans="1:14" s="35" customFormat="1" ht="12.75" customHeight="1" x14ac:dyDescent="0.2">
      <c r="A19" s="14"/>
      <c r="B19" s="48"/>
      <c r="C19" s="48"/>
      <c r="D19" s="48"/>
      <c r="E19" s="48"/>
      <c r="F19" s="48"/>
      <c r="I19"/>
      <c r="J19"/>
      <c r="K19"/>
      <c r="L19"/>
    </row>
    <row r="20" spans="1:14" ht="24" customHeight="1" x14ac:dyDescent="0.2">
      <c r="A20" s="35"/>
      <c r="B20" s="22"/>
      <c r="C20" s="22"/>
      <c r="D20" s="56"/>
      <c r="E20" s="56"/>
      <c r="F20" s="35"/>
      <c r="I20"/>
      <c r="J20"/>
      <c r="K20"/>
      <c r="L20"/>
    </row>
    <row r="21" spans="1:14" s="35" customFormat="1" ht="12.75" customHeight="1" x14ac:dyDescent="0.2">
      <c r="A21" s="77" t="s">
        <v>176</v>
      </c>
      <c r="B21" s="16"/>
      <c r="C21" s="16"/>
      <c r="D21" s="29"/>
      <c r="K21" s="29"/>
      <c r="L21" s="29"/>
      <c r="M21" s="29"/>
      <c r="N21" s="29"/>
    </row>
    <row r="22" spans="1:14" s="35" customFormat="1" ht="12.75" customHeight="1" x14ac:dyDescent="0.2">
      <c r="A22" s="4" t="s">
        <v>245</v>
      </c>
      <c r="B22" s="16"/>
      <c r="C22" s="16"/>
      <c r="D22" s="29"/>
      <c r="K22" s="29"/>
      <c r="L22" s="29"/>
      <c r="M22" s="29"/>
      <c r="N22" s="29"/>
    </row>
    <row r="23" spans="1:14" s="35" customFormat="1" ht="12.75" customHeight="1" x14ac:dyDescent="0.2">
      <c r="A23" s="171" t="s">
        <v>246</v>
      </c>
      <c r="B23" s="16"/>
      <c r="C23" s="16"/>
      <c r="D23" s="29"/>
      <c r="K23" s="29"/>
      <c r="L23" s="29"/>
      <c r="M23" s="29"/>
      <c r="N23" s="29"/>
    </row>
    <row r="24" spans="1:14" s="35" customFormat="1" ht="12.75" customHeight="1" x14ac:dyDescent="0.2">
      <c r="A24" s="42"/>
      <c r="B24" s="43"/>
      <c r="C24" s="43"/>
      <c r="D24" s="44"/>
      <c r="G24" s="52"/>
      <c r="H24" s="22"/>
      <c r="K24" s="29"/>
      <c r="L24" s="29"/>
      <c r="M24" s="29"/>
      <c r="N24" s="29"/>
    </row>
    <row r="25" spans="1:14" s="14" customFormat="1" ht="12.75" customHeight="1" x14ac:dyDescent="0.2">
      <c r="B25" s="45" t="s">
        <v>122</v>
      </c>
      <c r="C25" s="45" t="s">
        <v>121</v>
      </c>
      <c r="D25" s="30" t="s">
        <v>1</v>
      </c>
      <c r="E25" s="52"/>
      <c r="F25" s="134"/>
      <c r="G25" s="30"/>
      <c r="H25" s="30"/>
      <c r="K25" s="19"/>
      <c r="L25" s="19"/>
      <c r="M25" s="19"/>
      <c r="N25" s="19"/>
    </row>
    <row r="26" spans="1:14" s="35" customFormat="1" ht="12.75" customHeight="1" x14ac:dyDescent="0.2">
      <c r="A26" s="42" t="s">
        <v>0</v>
      </c>
      <c r="B26" s="23" t="s">
        <v>92</v>
      </c>
      <c r="C26" s="23" t="s">
        <v>92</v>
      </c>
      <c r="D26" s="46"/>
      <c r="E26" s="30"/>
      <c r="F26" s="135"/>
      <c r="G26" s="48"/>
      <c r="H26" s="48"/>
      <c r="I26" s="48"/>
      <c r="J26" s="48"/>
      <c r="K26" s="48"/>
      <c r="L26" s="48"/>
      <c r="M26" s="29"/>
      <c r="N26" s="29"/>
    </row>
    <row r="27" spans="1:14" s="35" customFormat="1" ht="12.75" customHeight="1" x14ac:dyDescent="0.2">
      <c r="A27" s="71">
        <v>2008</v>
      </c>
      <c r="B27" s="47">
        <v>5719.0888017917141</v>
      </c>
      <c r="C27" s="47">
        <v>1370.4510548523208</v>
      </c>
      <c r="D27" s="47">
        <v>5655.9027833977079</v>
      </c>
      <c r="E27" s="45"/>
      <c r="F27"/>
      <c r="G27"/>
      <c r="H27"/>
      <c r="I27"/>
      <c r="J27"/>
      <c r="K27"/>
      <c r="L27"/>
      <c r="M27"/>
      <c r="N27" s="29"/>
    </row>
    <row r="28" spans="1:14" s="35" customFormat="1" ht="12.75" customHeight="1" x14ac:dyDescent="0.2">
      <c r="A28" s="71">
        <v>2009</v>
      </c>
      <c r="B28" s="47">
        <v>5729.8986581788677</v>
      </c>
      <c r="C28" s="47">
        <v>1064.8039130434781</v>
      </c>
      <c r="D28" s="47">
        <v>5663.8818125884454</v>
      </c>
      <c r="E28" s="45"/>
      <c r="F28"/>
      <c r="G28"/>
      <c r="H28"/>
      <c r="I28"/>
      <c r="J28"/>
      <c r="K28"/>
      <c r="L28"/>
      <c r="M28"/>
      <c r="N28" s="29"/>
    </row>
    <row r="29" spans="1:14" s="35" customFormat="1" ht="12.75" customHeight="1" x14ac:dyDescent="0.2">
      <c r="A29" s="71">
        <v>2010</v>
      </c>
      <c r="B29" s="47">
        <v>5600.8725876140179</v>
      </c>
      <c r="C29" s="47">
        <v>1128.2056910569104</v>
      </c>
      <c r="D29" s="47">
        <v>5535.8059964518034</v>
      </c>
      <c r="E29" s="45"/>
      <c r="F29"/>
      <c r="G29"/>
      <c r="H29"/>
      <c r="I29"/>
      <c r="J29"/>
      <c r="K29"/>
      <c r="L29"/>
      <c r="M29"/>
      <c r="N29" s="29"/>
    </row>
    <row r="30" spans="1:14" s="35" customFormat="1" ht="12.75" customHeight="1" x14ac:dyDescent="0.2">
      <c r="A30" s="71">
        <v>2011</v>
      </c>
      <c r="B30" s="49">
        <v>5709</v>
      </c>
      <c r="C30" s="49">
        <v>1016.1767567567568</v>
      </c>
      <c r="D30" s="49">
        <v>5658</v>
      </c>
      <c r="E30" s="45"/>
      <c r="F30"/>
      <c r="G30"/>
      <c r="H30"/>
      <c r="I30"/>
      <c r="J30"/>
      <c r="K30"/>
      <c r="L30"/>
      <c r="M30"/>
      <c r="N30" s="29"/>
    </row>
    <row r="31" spans="1:14" s="35" customFormat="1" ht="12.75" customHeight="1" x14ac:dyDescent="0.2">
      <c r="A31" s="71">
        <v>2012</v>
      </c>
      <c r="B31" s="47">
        <v>5429</v>
      </c>
      <c r="C31" s="47">
        <v>1018</v>
      </c>
      <c r="D31" s="47">
        <v>5377</v>
      </c>
      <c r="E31" s="45"/>
      <c r="F31"/>
      <c r="G31"/>
      <c r="H31"/>
      <c r="I31"/>
      <c r="J31"/>
      <c r="K31"/>
      <c r="L31"/>
      <c r="M31"/>
      <c r="N31" s="29"/>
    </row>
    <row r="32" spans="1:14" s="35" customFormat="1" ht="12.75" customHeight="1" x14ac:dyDescent="0.2">
      <c r="A32" s="71">
        <v>2013</v>
      </c>
      <c r="B32" s="47">
        <v>5517</v>
      </c>
      <c r="C32" s="47">
        <v>1061</v>
      </c>
      <c r="D32" s="47">
        <v>5475</v>
      </c>
      <c r="E32" s="45"/>
      <c r="F32"/>
      <c r="G32"/>
      <c r="H32"/>
      <c r="I32"/>
      <c r="J32"/>
      <c r="K32"/>
      <c r="L32"/>
      <c r="M32"/>
      <c r="N32" s="29"/>
    </row>
    <row r="33" spans="1:14" s="35" customFormat="1" ht="12.75" customHeight="1" x14ac:dyDescent="0.2">
      <c r="A33" s="71">
        <v>2014</v>
      </c>
      <c r="B33" s="47">
        <v>5651</v>
      </c>
      <c r="C33" s="47">
        <v>955</v>
      </c>
      <c r="D33" s="47">
        <v>5604</v>
      </c>
      <c r="E33" s="45"/>
      <c r="F33"/>
      <c r="G33"/>
      <c r="H33"/>
      <c r="I33"/>
      <c r="J33"/>
      <c r="K33"/>
      <c r="L33"/>
      <c r="M33"/>
      <c r="N33" s="29"/>
    </row>
    <row r="34" spans="1:14" s="35" customFormat="1" ht="12.75" customHeight="1" x14ac:dyDescent="0.2">
      <c r="A34" s="71">
        <v>2015</v>
      </c>
      <c r="B34" s="47">
        <v>5643.4022380703891</v>
      </c>
      <c r="C34" s="47">
        <v>1007.5487951807229</v>
      </c>
      <c r="D34" s="47">
        <v>5599.2081490840174</v>
      </c>
      <c r="E34" s="45"/>
      <c r="F34"/>
      <c r="G34"/>
      <c r="H34"/>
      <c r="I34"/>
      <c r="J34"/>
      <c r="K34"/>
      <c r="L34"/>
      <c r="M34"/>
      <c r="N34" s="29"/>
    </row>
    <row r="35" spans="1:14" s="35" customFormat="1" ht="12.75" customHeight="1" x14ac:dyDescent="0.2">
      <c r="A35" s="71">
        <v>2016</v>
      </c>
      <c r="B35" s="47">
        <v>5739.4379990633415</v>
      </c>
      <c r="C35" s="47">
        <v>1028.8430379746835</v>
      </c>
      <c r="D35" s="47">
        <v>5696</v>
      </c>
      <c r="E35" s="45"/>
      <c r="F35"/>
      <c r="G35"/>
      <c r="H35"/>
      <c r="I35"/>
      <c r="J35"/>
      <c r="K35"/>
      <c r="L35"/>
      <c r="M35"/>
      <c r="N35" s="29"/>
    </row>
    <row r="36" spans="1:14" s="35" customFormat="1" ht="12.75" customHeight="1" x14ac:dyDescent="0.2">
      <c r="A36" s="101">
        <v>2017</v>
      </c>
      <c r="B36" s="47">
        <v>5778.5368969330148</v>
      </c>
      <c r="C36" s="47">
        <v>1110.3461038961038</v>
      </c>
      <c r="D36" s="47">
        <v>5737.0705889138835</v>
      </c>
      <c r="E36" s="45"/>
      <c r="F36"/>
      <c r="G36"/>
      <c r="H36"/>
      <c r="I36"/>
      <c r="J36"/>
      <c r="K36"/>
      <c r="L36"/>
      <c r="M36"/>
      <c r="N36" s="29"/>
    </row>
    <row r="37" spans="1:14" s="35" customFormat="1" ht="12.75" customHeight="1" x14ac:dyDescent="0.2">
      <c r="A37" s="176">
        <v>2018</v>
      </c>
      <c r="B37" s="208">
        <v>5853.5008158234541</v>
      </c>
      <c r="C37" s="208">
        <v>1100.1947761194031</v>
      </c>
      <c r="D37" s="208">
        <v>5816.4088632657813</v>
      </c>
      <c r="E37" s="45"/>
      <c r="F37"/>
      <c r="G37"/>
      <c r="H37"/>
      <c r="I37"/>
      <c r="J37"/>
      <c r="K37"/>
      <c r="L37"/>
      <c r="M37"/>
      <c r="N37" s="29"/>
    </row>
    <row r="38" spans="1:14" s="35" customFormat="1" ht="12.75" customHeight="1" x14ac:dyDescent="0.2">
      <c r="E38" s="45"/>
      <c r="F38"/>
      <c r="G38"/>
      <c r="H38"/>
      <c r="I38"/>
      <c r="J38"/>
      <c r="K38"/>
      <c r="L38"/>
      <c r="M38"/>
      <c r="N38" s="29"/>
    </row>
    <row r="39" spans="1:14" s="35" customFormat="1" ht="12.75" customHeight="1" x14ac:dyDescent="0.2">
      <c r="B39" s="56"/>
      <c r="C39" s="45"/>
      <c r="D39" s="26"/>
      <c r="E39" s="48"/>
      <c r="F39"/>
      <c r="G39"/>
      <c r="H39"/>
      <c r="I39"/>
      <c r="J39"/>
      <c r="K39"/>
      <c r="L39"/>
      <c r="M39"/>
      <c r="N39" s="110"/>
    </row>
    <row r="40" spans="1:14" ht="12.75" customHeight="1" x14ac:dyDescent="0.2">
      <c r="A40" s="35"/>
      <c r="B40" s="22"/>
      <c r="C40" s="22"/>
      <c r="D40" s="35"/>
      <c r="E40" s="35"/>
      <c r="F40"/>
      <c r="G40"/>
      <c r="H40"/>
      <c r="I40"/>
      <c r="J40"/>
      <c r="K40"/>
      <c r="L40"/>
      <c r="M40"/>
      <c r="N40" s="161"/>
    </row>
    <row r="41" spans="1:14" ht="12.75" customHeight="1" x14ac:dyDescent="0.2">
      <c r="D41" s="136"/>
      <c r="F41"/>
      <c r="G41"/>
      <c r="H41"/>
      <c r="I41"/>
      <c r="J41"/>
      <c r="K41"/>
      <c r="L41"/>
      <c r="M41"/>
      <c r="N41" s="161"/>
    </row>
    <row r="42" spans="1:14" ht="12.75" customHeight="1" x14ac:dyDescent="0.2">
      <c r="F42"/>
      <c r="G42"/>
      <c r="H42"/>
      <c r="I42"/>
      <c r="J42"/>
      <c r="K42"/>
      <c r="L42"/>
      <c r="M42"/>
      <c r="N42" s="161"/>
    </row>
    <row r="43" spans="1:14" ht="12.75" customHeight="1" x14ac:dyDescent="0.2">
      <c r="B43" s="140"/>
      <c r="C43" s="140"/>
      <c r="D43" s="141"/>
      <c r="E43" s="141"/>
      <c r="F43"/>
      <c r="G43"/>
      <c r="H43"/>
      <c r="I43"/>
      <c r="J43"/>
      <c r="K43"/>
      <c r="L43"/>
      <c r="M43"/>
      <c r="N43" s="161"/>
    </row>
    <row r="44" spans="1:14" ht="12.75" customHeight="1" x14ac:dyDescent="0.2">
      <c r="B44" s="140"/>
      <c r="C44" s="140"/>
      <c r="F44"/>
      <c r="G44"/>
      <c r="H44"/>
      <c r="I44"/>
      <c r="J44"/>
      <c r="K44"/>
      <c r="L44"/>
      <c r="M44"/>
      <c r="N44" s="161"/>
    </row>
    <row r="45" spans="1:14" ht="12.75" customHeight="1" x14ac:dyDescent="0.2">
      <c r="B45" s="140"/>
      <c r="C45" s="140"/>
      <c r="D45" s="141"/>
      <c r="E45" s="141"/>
      <c r="F45"/>
      <c r="G45"/>
      <c r="H45"/>
      <c r="I45"/>
      <c r="J45"/>
      <c r="K45"/>
      <c r="L45"/>
      <c r="M45"/>
      <c r="N45" s="161"/>
    </row>
    <row r="46" spans="1:14" ht="12.75" customHeight="1" x14ac:dyDescent="0.2">
      <c r="B46" s="140"/>
      <c r="C46" s="140"/>
      <c r="D46" s="141"/>
      <c r="E46" s="141"/>
      <c r="F46"/>
      <c r="G46"/>
      <c r="H46"/>
      <c r="I46"/>
      <c r="J46"/>
      <c r="K46"/>
      <c r="L46"/>
      <c r="M46"/>
      <c r="N46" s="161"/>
    </row>
    <row r="47" spans="1:14" ht="12.75" customHeight="1" x14ac:dyDescent="0.2">
      <c r="B47" s="140"/>
      <c r="C47" s="140"/>
      <c r="D47" s="141"/>
      <c r="E47" s="141"/>
      <c r="F47"/>
      <c r="G47"/>
      <c r="H47"/>
      <c r="I47"/>
      <c r="J47"/>
      <c r="K47"/>
      <c r="L47"/>
      <c r="M47"/>
    </row>
    <row r="48" spans="1:14" ht="12.75" customHeight="1" x14ac:dyDescent="0.2">
      <c r="B48" s="140"/>
      <c r="C48" s="140"/>
      <c r="D48" s="141"/>
      <c r="E48" s="141"/>
      <c r="F48"/>
      <c r="G48"/>
      <c r="H48"/>
      <c r="I48"/>
      <c r="J48"/>
      <c r="K48"/>
      <c r="L48"/>
      <c r="M48"/>
    </row>
    <row r="49" spans="2:13" ht="12.75" customHeight="1" x14ac:dyDescent="0.2">
      <c r="B49" s="140"/>
      <c r="C49" s="140"/>
      <c r="D49" s="141"/>
      <c r="E49" s="141"/>
      <c r="F49" s="141"/>
      <c r="I49" s="12"/>
      <c r="J49" s="12"/>
      <c r="K49" s="161"/>
      <c r="L49" s="161"/>
      <c r="M49" s="161"/>
    </row>
    <row r="50" spans="2:13" ht="12.75" customHeight="1" x14ac:dyDescent="0.2">
      <c r="B50" s="140"/>
      <c r="C50" s="140"/>
      <c r="D50" s="141"/>
      <c r="E50" s="141"/>
      <c r="F50" s="141"/>
    </row>
    <row r="51" spans="2:13" ht="12.75" customHeight="1" x14ac:dyDescent="0.2">
      <c r="B51" s="140"/>
      <c r="C51" s="140"/>
      <c r="D51" s="141"/>
      <c r="E51" s="141"/>
      <c r="F51" s="141"/>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4582" r:id="rId4">
          <objectPr defaultSize="0" autoLine="0" autoPict="0" r:id="rId5">
            <anchor moveWithCells="1">
              <from>
                <xdr:col>0</xdr:col>
                <xdr:colOff>0</xdr:colOff>
                <xdr:row>37</xdr:row>
                <xdr:rowOff>47625</xdr:rowOff>
              </from>
              <to>
                <xdr:col>1</xdr:col>
                <xdr:colOff>219075</xdr:colOff>
                <xdr:row>39</xdr:row>
                <xdr:rowOff>0</xdr:rowOff>
              </to>
            </anchor>
          </objectPr>
        </oleObject>
      </mc:Choice>
      <mc:Fallback>
        <oleObject progId="Paint.Picture" shapeId="24582" r:id="rId4"/>
      </mc:Fallback>
    </mc:AlternateContent>
    <mc:AlternateContent xmlns:mc="http://schemas.openxmlformats.org/markup-compatibility/2006">
      <mc:Choice Requires="x14">
        <oleObject progId="Paint.Picture" shapeId="24583" r:id="rId6">
          <objectPr defaultSize="0" autoLine="0" autoPict="0" r:id="rId7">
            <anchor moveWithCells="1">
              <from>
                <xdr:col>0</xdr:col>
                <xdr:colOff>0</xdr:colOff>
                <xdr:row>18</xdr:row>
                <xdr:rowOff>28575</xdr:rowOff>
              </from>
              <to>
                <xdr:col>1</xdr:col>
                <xdr:colOff>38100</xdr:colOff>
                <xdr:row>19</xdr:row>
                <xdr:rowOff>104775</xdr:rowOff>
              </to>
            </anchor>
          </objectPr>
        </oleObject>
      </mc:Choice>
      <mc:Fallback>
        <oleObject progId="Paint.Picture" shapeId="24583"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27">
    <tabColor rgb="FF00B050"/>
    <pageSetUpPr fitToPage="1"/>
  </sheetPr>
  <dimension ref="A1:AO75"/>
  <sheetViews>
    <sheetView showGridLines="0" zoomScaleNormal="100" workbookViewId="0"/>
  </sheetViews>
  <sheetFormatPr defaultColWidth="9.140625" defaultRowHeight="12.75" customHeight="1" x14ac:dyDescent="0.2"/>
  <cols>
    <col min="1" max="1" width="13" style="35" customWidth="1"/>
    <col min="2" max="2" width="9.7109375" style="29" customWidth="1"/>
    <col min="3" max="3" width="9.5703125" style="29" customWidth="1"/>
    <col min="4" max="4" width="2.5703125" style="29" customWidth="1"/>
    <col min="5" max="5" width="10.28515625" style="29" customWidth="1"/>
    <col min="6" max="6" width="9.140625" style="29"/>
    <col min="7" max="7" width="2.7109375" style="29" customWidth="1"/>
    <col min="8" max="8" width="7.7109375" style="29" customWidth="1"/>
    <col min="9" max="9" width="9.5703125" style="29" customWidth="1"/>
    <col min="10" max="10" width="2.7109375" style="29" customWidth="1"/>
    <col min="11" max="11" width="9.140625" style="29" customWidth="1"/>
    <col min="12" max="12" width="3.140625" style="29" customWidth="1"/>
    <col min="13" max="13" width="8.140625" style="29" customWidth="1"/>
    <col min="14" max="14" width="5" style="29" customWidth="1"/>
    <col min="15" max="15" width="9.42578125" style="29" customWidth="1"/>
    <col min="16" max="16" width="9" style="29" bestFit="1" customWidth="1"/>
    <col min="17" max="17" width="6.85546875" style="29" bestFit="1" customWidth="1"/>
    <col min="18" max="18" width="6.42578125" style="188" bestFit="1" customWidth="1"/>
    <col min="19" max="19" width="1.5703125" style="188" customWidth="1"/>
    <col min="20" max="20" width="6.85546875" style="188" bestFit="1" customWidth="1"/>
    <col min="21" max="21" width="6.42578125" style="188" bestFit="1" customWidth="1"/>
    <col min="22" max="22" width="4.28515625" style="188"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35"/>
  </cols>
  <sheetData>
    <row r="1" spans="1:41" ht="12.75" customHeight="1" x14ac:dyDescent="0.2">
      <c r="P1" s="28"/>
    </row>
    <row r="2" spans="1:41" ht="12.75" customHeight="1" x14ac:dyDescent="0.2">
      <c r="A2" s="51" t="s">
        <v>82</v>
      </c>
      <c r="B2" s="34"/>
      <c r="C2" s="34"/>
      <c r="D2" s="34"/>
      <c r="E2" s="22"/>
      <c r="F2" s="22"/>
      <c r="G2" s="22"/>
      <c r="H2" s="22"/>
      <c r="I2" s="22"/>
      <c r="J2" s="22"/>
      <c r="K2" s="22"/>
      <c r="L2" s="22"/>
      <c r="M2" s="22"/>
    </row>
    <row r="3" spans="1:41" ht="12.75" customHeight="1" x14ac:dyDescent="0.2">
      <c r="A3" s="64" t="s">
        <v>203</v>
      </c>
      <c r="B3" s="34"/>
      <c r="C3" s="34"/>
      <c r="D3" s="34"/>
      <c r="E3" s="22"/>
      <c r="F3" s="22"/>
      <c r="G3" s="22"/>
      <c r="H3" s="22"/>
      <c r="I3" s="22"/>
      <c r="J3" s="22"/>
      <c r="K3" s="22"/>
      <c r="L3" s="22"/>
      <c r="M3" s="22"/>
    </row>
    <row r="4" spans="1:41" ht="12.75" customHeight="1" x14ac:dyDescent="0.2">
      <c r="A4" s="171" t="s">
        <v>204</v>
      </c>
      <c r="B4" s="34"/>
      <c r="C4" s="34"/>
      <c r="D4" s="34"/>
      <c r="E4" s="22"/>
      <c r="F4" s="22"/>
      <c r="G4" s="22"/>
      <c r="H4" s="22"/>
      <c r="I4" s="22"/>
      <c r="J4" s="22"/>
      <c r="K4" s="22"/>
      <c r="L4" s="22"/>
      <c r="M4" s="22"/>
    </row>
    <row r="5" spans="1:41" ht="12.75" customHeight="1" x14ac:dyDescent="0.2">
      <c r="A5" s="187"/>
      <c r="B5" s="100"/>
      <c r="C5" s="100"/>
      <c r="D5" s="100"/>
      <c r="E5" s="187"/>
      <c r="F5" s="187"/>
      <c r="G5" s="187"/>
      <c r="H5" s="187"/>
      <c r="I5" s="187"/>
      <c r="J5" s="187"/>
      <c r="K5" s="187"/>
      <c r="L5" s="187"/>
      <c r="M5" s="187"/>
      <c r="N5" s="44"/>
      <c r="O5" s="44"/>
      <c r="P5" s="44"/>
    </row>
    <row r="6" spans="1:41" ht="12.75" customHeight="1" x14ac:dyDescent="0.2">
      <c r="B6" s="228" t="s">
        <v>6</v>
      </c>
      <c r="C6" s="228"/>
      <c r="D6" s="26"/>
      <c r="E6" s="228" t="s">
        <v>5</v>
      </c>
      <c r="F6" s="228"/>
      <c r="G6" s="228"/>
      <c r="H6" s="228"/>
      <c r="I6" s="228"/>
      <c r="J6" s="228"/>
      <c r="K6" s="228"/>
      <c r="L6" s="228"/>
      <c r="M6" s="228"/>
      <c r="O6" s="103" t="s">
        <v>86</v>
      </c>
      <c r="P6" s="103"/>
    </row>
    <row r="7" spans="1:41" s="14" customFormat="1" ht="12.75" customHeight="1" x14ac:dyDescent="0.2">
      <c r="A7" s="22" t="s">
        <v>21</v>
      </c>
      <c r="H7" s="228" t="s">
        <v>3</v>
      </c>
      <c r="I7" s="228"/>
      <c r="J7" s="22"/>
      <c r="K7" s="228" t="s">
        <v>4</v>
      </c>
      <c r="L7" s="228"/>
      <c r="M7" s="228"/>
      <c r="N7" s="29"/>
      <c r="O7" s="19"/>
      <c r="P7" s="19"/>
      <c r="Q7" s="19"/>
      <c r="R7" s="188"/>
      <c r="S7" s="188"/>
      <c r="T7" s="188"/>
      <c r="U7" s="188"/>
      <c r="V7" s="188"/>
      <c r="W7"/>
      <c r="X7"/>
      <c r="Y7"/>
      <c r="Z7"/>
      <c r="AA7"/>
      <c r="AB7"/>
      <c r="AC7"/>
      <c r="AD7"/>
      <c r="AE7"/>
      <c r="AF7"/>
      <c r="AG7"/>
      <c r="AH7"/>
      <c r="AI7"/>
      <c r="AJ7"/>
      <c r="AK7"/>
      <c r="AL7"/>
      <c r="AM7"/>
      <c r="AN7"/>
      <c r="AO7"/>
    </row>
    <row r="8" spans="1:41" ht="12.75" customHeight="1" x14ac:dyDescent="0.2">
      <c r="A8" s="22" t="s">
        <v>87</v>
      </c>
      <c r="B8" s="29" t="s">
        <v>22</v>
      </c>
      <c r="C8" s="29" t="s">
        <v>88</v>
      </c>
      <c r="E8" s="29" t="s">
        <v>22</v>
      </c>
      <c r="F8" s="29" t="s">
        <v>88</v>
      </c>
      <c r="H8" s="29" t="s">
        <v>22</v>
      </c>
      <c r="I8" s="29" t="s">
        <v>88</v>
      </c>
      <c r="K8" s="29" t="s">
        <v>22</v>
      </c>
      <c r="M8" s="29" t="s">
        <v>88</v>
      </c>
      <c r="O8" s="29" t="s">
        <v>22</v>
      </c>
      <c r="P8" s="29" t="s">
        <v>88</v>
      </c>
    </row>
    <row r="9" spans="1:41" customFormat="1" ht="12.75" customHeight="1" x14ac:dyDescent="0.2">
      <c r="A9" s="187" t="s">
        <v>2</v>
      </c>
      <c r="B9" s="44"/>
      <c r="C9" s="44" t="s">
        <v>89</v>
      </c>
      <c r="D9" s="44"/>
      <c r="E9" s="44"/>
      <c r="F9" s="44" t="s">
        <v>89</v>
      </c>
      <c r="G9" s="44"/>
      <c r="H9" s="44"/>
      <c r="I9" s="44" t="s">
        <v>89</v>
      </c>
      <c r="J9" s="44"/>
      <c r="K9" s="44"/>
      <c r="L9" s="44"/>
      <c r="M9" s="44" t="s">
        <v>89</v>
      </c>
      <c r="N9" s="44"/>
      <c r="O9" s="44"/>
      <c r="P9" s="44" t="s">
        <v>89</v>
      </c>
      <c r="Q9" s="29"/>
      <c r="R9" s="188"/>
      <c r="S9" s="188"/>
      <c r="T9" s="188"/>
      <c r="U9" s="188"/>
      <c r="V9" s="188"/>
    </row>
    <row r="10" spans="1:41" customFormat="1" ht="12.75" customHeight="1" x14ac:dyDescent="0.2">
      <c r="A10" s="102" t="s">
        <v>216</v>
      </c>
      <c r="B10" s="24">
        <v>27981</v>
      </c>
      <c r="C10" s="24">
        <v>98.260161999999994</v>
      </c>
      <c r="D10" s="24"/>
      <c r="E10" s="24">
        <v>120842</v>
      </c>
      <c r="F10" s="24">
        <v>103.95206899999999</v>
      </c>
      <c r="G10" s="24"/>
      <c r="H10" s="24">
        <v>11877</v>
      </c>
      <c r="I10" s="24">
        <v>89.720416999999998</v>
      </c>
      <c r="J10" s="24"/>
      <c r="K10" s="24">
        <v>108965</v>
      </c>
      <c r="L10" s="24"/>
      <c r="M10" s="24">
        <v>105.50329499999999</v>
      </c>
      <c r="N10" s="24"/>
      <c r="O10" s="24">
        <v>148823</v>
      </c>
      <c r="P10" s="24">
        <v>102.88190400000001</v>
      </c>
      <c r="Q10" s="29"/>
      <c r="R10" s="188"/>
      <c r="S10" s="188"/>
      <c r="T10" s="188"/>
      <c r="U10" s="188"/>
      <c r="V10" s="188"/>
    </row>
    <row r="11" spans="1:41" customFormat="1" ht="12.75" customHeight="1" x14ac:dyDescent="0.2">
      <c r="A11" s="71">
        <v>2001</v>
      </c>
      <c r="B11" s="24">
        <v>2135</v>
      </c>
      <c r="C11" s="24">
        <v>138.56393399999999</v>
      </c>
      <c r="D11" s="24"/>
      <c r="E11" s="24">
        <v>10946</v>
      </c>
      <c r="F11" s="24">
        <v>144.40437600000001</v>
      </c>
      <c r="G11" s="24"/>
      <c r="H11" s="24">
        <v>1265</v>
      </c>
      <c r="I11" s="24">
        <v>127.88071100000001</v>
      </c>
      <c r="J11" s="24"/>
      <c r="K11" s="24">
        <v>9681</v>
      </c>
      <c r="L11" s="24"/>
      <c r="M11" s="24">
        <v>146.56349499999999</v>
      </c>
      <c r="N11" s="24"/>
      <c r="O11" s="24">
        <v>13081</v>
      </c>
      <c r="P11" s="24">
        <v>143.45113499999999</v>
      </c>
      <c r="Q11" s="29"/>
      <c r="R11" s="188"/>
      <c r="S11" s="188"/>
      <c r="T11" s="188"/>
      <c r="U11" s="188"/>
      <c r="V11" s="188"/>
    </row>
    <row r="12" spans="1:41" customFormat="1" ht="12.75" customHeight="1" x14ac:dyDescent="0.2">
      <c r="A12" s="71">
        <v>2002</v>
      </c>
      <c r="B12" s="24">
        <v>1995</v>
      </c>
      <c r="C12" s="24">
        <v>141.25513699999999</v>
      </c>
      <c r="D12" s="24"/>
      <c r="E12" s="24">
        <v>10345</v>
      </c>
      <c r="F12" s="24">
        <v>151.89345499999999</v>
      </c>
      <c r="G12" s="24"/>
      <c r="H12" s="24">
        <v>1082</v>
      </c>
      <c r="I12" s="24">
        <v>134.38964799999999</v>
      </c>
      <c r="J12" s="24"/>
      <c r="K12" s="24">
        <v>9263</v>
      </c>
      <c r="L12" s="24"/>
      <c r="M12" s="24">
        <v>153.93805399999999</v>
      </c>
      <c r="N12" s="24"/>
      <c r="O12" s="24">
        <v>12340</v>
      </c>
      <c r="P12" s="24">
        <v>150.173565</v>
      </c>
      <c r="Q12" s="29"/>
      <c r="R12" s="188"/>
      <c r="S12" s="188"/>
      <c r="T12" s="188"/>
      <c r="U12" s="188"/>
      <c r="V12" s="188"/>
    </row>
    <row r="13" spans="1:41" customFormat="1" ht="12.75" customHeight="1" x14ac:dyDescent="0.2">
      <c r="A13" s="71">
        <v>2003</v>
      </c>
      <c r="B13" s="24">
        <v>2176</v>
      </c>
      <c r="C13" s="24">
        <v>144.81001800000001</v>
      </c>
      <c r="D13" s="24"/>
      <c r="E13" s="24">
        <v>10377</v>
      </c>
      <c r="F13" s="24">
        <v>153.55182600000001</v>
      </c>
      <c r="G13" s="24"/>
      <c r="H13" s="24">
        <v>1052</v>
      </c>
      <c r="I13" s="24">
        <v>129.099144</v>
      </c>
      <c r="J13" s="24"/>
      <c r="K13" s="24">
        <v>9325</v>
      </c>
      <c r="L13" s="24"/>
      <c r="M13" s="24">
        <v>156.31045499999999</v>
      </c>
      <c r="N13" s="24"/>
      <c r="O13" s="24">
        <v>12553</v>
      </c>
      <c r="P13" s="24">
        <v>152.03647699999999</v>
      </c>
      <c r="Q13" s="29"/>
      <c r="R13" s="188"/>
      <c r="S13" s="188"/>
      <c r="T13" s="188"/>
      <c r="U13" s="188"/>
      <c r="V13" s="188"/>
    </row>
    <row r="14" spans="1:41" customFormat="1" ht="12.75" customHeight="1" x14ac:dyDescent="0.2">
      <c r="A14" s="71">
        <v>2004</v>
      </c>
      <c r="B14" s="24">
        <v>2079</v>
      </c>
      <c r="C14" s="24">
        <v>145.63386199999999</v>
      </c>
      <c r="D14" s="24"/>
      <c r="E14" s="24">
        <v>10189</v>
      </c>
      <c r="F14" s="24">
        <v>154.39520999999999</v>
      </c>
      <c r="G14" s="24"/>
      <c r="H14" s="24">
        <v>1067</v>
      </c>
      <c r="I14" s="24">
        <v>134.72708499999999</v>
      </c>
      <c r="J14" s="24"/>
      <c r="K14" s="24">
        <v>9122</v>
      </c>
      <c r="L14" s="24"/>
      <c r="M14" s="24">
        <v>156.69578999999999</v>
      </c>
      <c r="N14" s="24"/>
      <c r="O14" s="24">
        <v>12268</v>
      </c>
      <c r="P14" s="24">
        <v>152.91046600000001</v>
      </c>
      <c r="Q14" s="29"/>
      <c r="R14" s="188"/>
      <c r="S14" s="188"/>
      <c r="T14" s="188"/>
      <c r="U14" s="188"/>
      <c r="V14" s="188"/>
    </row>
    <row r="15" spans="1:41" customFormat="1" ht="12.75" customHeight="1" x14ac:dyDescent="0.2">
      <c r="A15" s="71">
        <v>2005</v>
      </c>
      <c r="B15" s="24">
        <v>2078</v>
      </c>
      <c r="C15" s="24">
        <v>143.84181899999999</v>
      </c>
      <c r="D15" s="24"/>
      <c r="E15" s="24">
        <v>9921</v>
      </c>
      <c r="F15" s="24">
        <v>157.607821</v>
      </c>
      <c r="G15" s="24"/>
      <c r="H15" s="24">
        <v>997</v>
      </c>
      <c r="I15" s="24">
        <v>148.87692999999999</v>
      </c>
      <c r="J15" s="24"/>
      <c r="K15" s="24">
        <v>8924</v>
      </c>
      <c r="L15" s="24"/>
      <c r="M15" s="24">
        <v>158.583247</v>
      </c>
      <c r="N15" s="24"/>
      <c r="O15" s="24">
        <v>11999</v>
      </c>
      <c r="P15" s="24">
        <v>155.22380999999999</v>
      </c>
      <c r="Q15" s="29"/>
      <c r="R15" s="188"/>
      <c r="S15" s="188"/>
      <c r="T15" s="188"/>
      <c r="U15" s="188"/>
      <c r="V15" s="188"/>
    </row>
    <row r="16" spans="1:41" customFormat="1" ht="12.75" customHeight="1" x14ac:dyDescent="0.2">
      <c r="A16" s="71">
        <v>2006</v>
      </c>
      <c r="B16" s="24">
        <v>2262</v>
      </c>
      <c r="C16" s="24">
        <v>145.61304100000001</v>
      </c>
      <c r="D16" s="24"/>
      <c r="E16" s="24">
        <v>10883</v>
      </c>
      <c r="F16" s="24">
        <v>165.203473</v>
      </c>
      <c r="G16" s="24"/>
      <c r="H16" s="24">
        <v>1080</v>
      </c>
      <c r="I16" s="24">
        <v>149.33787000000001</v>
      </c>
      <c r="J16" s="24"/>
      <c r="K16" s="24">
        <v>9803</v>
      </c>
      <c r="L16" s="24"/>
      <c r="M16" s="24">
        <v>166.951392</v>
      </c>
      <c r="N16" s="24"/>
      <c r="O16" s="24">
        <v>13145</v>
      </c>
      <c r="P16" s="24">
        <v>161.83233899999999</v>
      </c>
      <c r="Q16" s="29"/>
      <c r="R16" s="188"/>
      <c r="S16" s="188"/>
      <c r="T16" s="188"/>
      <c r="U16" s="188"/>
      <c r="V16" s="188"/>
    </row>
    <row r="17" spans="1:41" customFormat="1" ht="12.75" customHeight="1" x14ac:dyDescent="0.2">
      <c r="A17" s="71">
        <v>2007</v>
      </c>
      <c r="B17" s="24">
        <v>2824</v>
      </c>
      <c r="C17" s="24">
        <v>150.21271200000001</v>
      </c>
      <c r="D17" s="24"/>
      <c r="E17" s="24">
        <v>13372</v>
      </c>
      <c r="F17" s="24">
        <v>171.23526000000001</v>
      </c>
      <c r="G17" s="24"/>
      <c r="H17" s="24">
        <v>1280</v>
      </c>
      <c r="I17" s="24">
        <v>149.95398399999999</v>
      </c>
      <c r="J17" s="24"/>
      <c r="K17" s="24">
        <v>12092</v>
      </c>
      <c r="L17" s="24"/>
      <c r="M17" s="24">
        <v>173.48799199999999</v>
      </c>
      <c r="N17" s="24"/>
      <c r="O17" s="24">
        <v>16196</v>
      </c>
      <c r="P17" s="24">
        <v>167.569683</v>
      </c>
      <c r="Q17" s="29"/>
      <c r="R17" s="188"/>
      <c r="S17" s="188"/>
      <c r="T17" s="188"/>
      <c r="U17" s="188"/>
      <c r="V17" s="188"/>
    </row>
    <row r="18" spans="1:41" customFormat="1" ht="12.75" customHeight="1" x14ac:dyDescent="0.2">
      <c r="A18" s="71">
        <v>2008</v>
      </c>
      <c r="B18" s="24">
        <v>2671</v>
      </c>
      <c r="C18" s="24">
        <v>163.02208899999999</v>
      </c>
      <c r="D18" s="24"/>
      <c r="E18" s="24">
        <v>12130</v>
      </c>
      <c r="F18" s="24">
        <v>182.1876</v>
      </c>
      <c r="G18" s="24"/>
      <c r="H18" s="24">
        <v>1256</v>
      </c>
      <c r="I18" s="24">
        <v>168.246735</v>
      </c>
      <c r="J18" s="24"/>
      <c r="K18" s="24">
        <v>10874</v>
      </c>
      <c r="L18" s="24"/>
      <c r="M18" s="24">
        <v>183.79783800000001</v>
      </c>
      <c r="N18" s="24"/>
      <c r="O18" s="24">
        <v>14801</v>
      </c>
      <c r="P18" s="24">
        <v>178.72897699999999</v>
      </c>
      <c r="Q18" s="29"/>
      <c r="R18" s="188"/>
      <c r="S18" s="188"/>
      <c r="T18" s="188"/>
      <c r="U18" s="188"/>
      <c r="V18" s="188"/>
    </row>
    <row r="19" spans="1:41" customFormat="1" ht="12.75" customHeight="1" x14ac:dyDescent="0.2">
      <c r="A19" s="71">
        <v>2009</v>
      </c>
      <c r="B19" s="24">
        <v>1789</v>
      </c>
      <c r="C19" s="24">
        <v>170.57355999999999</v>
      </c>
      <c r="D19" s="24"/>
      <c r="E19" s="24">
        <v>7804</v>
      </c>
      <c r="F19" s="24">
        <v>186.930702</v>
      </c>
      <c r="G19" s="24"/>
      <c r="H19" s="24">
        <v>783</v>
      </c>
      <c r="I19" s="24">
        <v>164.61455900000001</v>
      </c>
      <c r="J19" s="24"/>
      <c r="K19" s="24">
        <v>7021</v>
      </c>
      <c r="L19" s="24"/>
      <c r="M19" s="24">
        <v>189.419455</v>
      </c>
      <c r="N19" s="24"/>
      <c r="O19" s="24">
        <v>9593</v>
      </c>
      <c r="P19" s="24">
        <v>183.880256</v>
      </c>
      <c r="Q19" s="29"/>
      <c r="R19" s="188"/>
      <c r="S19" s="188"/>
      <c r="T19" s="188"/>
      <c r="U19" s="188"/>
      <c r="V19" s="188"/>
    </row>
    <row r="20" spans="1:41" customFormat="1" ht="12.75" customHeight="1" x14ac:dyDescent="0.2">
      <c r="A20" s="71">
        <v>2010</v>
      </c>
      <c r="B20" s="24">
        <v>1787</v>
      </c>
      <c r="C20" s="24">
        <v>181.04773299999999</v>
      </c>
      <c r="D20" s="24"/>
      <c r="E20" s="24">
        <v>7028</v>
      </c>
      <c r="F20" s="24">
        <v>196.01323199999999</v>
      </c>
      <c r="G20" s="24"/>
      <c r="H20" s="24">
        <v>798</v>
      </c>
      <c r="I20" s="24">
        <v>170.61152799999999</v>
      </c>
      <c r="J20" s="24"/>
      <c r="K20" s="24">
        <v>6230</v>
      </c>
      <c r="L20" s="24"/>
      <c r="M20" s="24">
        <v>199.26693399999999</v>
      </c>
      <c r="N20" s="24"/>
      <c r="O20" s="24">
        <v>8815</v>
      </c>
      <c r="P20" s="24">
        <v>192.979387</v>
      </c>
      <c r="Q20" s="29"/>
      <c r="R20" s="188"/>
      <c r="S20" s="188"/>
      <c r="T20" s="188"/>
      <c r="U20" s="188"/>
      <c r="V20" s="188"/>
    </row>
    <row r="21" spans="1:41" customFormat="1" ht="12.75" customHeight="1" x14ac:dyDescent="0.2">
      <c r="A21" s="71">
        <v>2011</v>
      </c>
      <c r="B21" s="24">
        <v>2326</v>
      </c>
      <c r="C21" s="24">
        <v>178.63030900000001</v>
      </c>
      <c r="D21" s="24"/>
      <c r="E21" s="24">
        <v>8176</v>
      </c>
      <c r="F21" s="24">
        <v>193.539028</v>
      </c>
      <c r="G21" s="24"/>
      <c r="H21" s="24">
        <v>810</v>
      </c>
      <c r="I21" s="24">
        <v>169.962222</v>
      </c>
      <c r="J21" s="24"/>
      <c r="K21" s="24">
        <v>7366</v>
      </c>
      <c r="L21" s="24"/>
      <c r="M21" s="24">
        <v>196.13164499999999</v>
      </c>
      <c r="N21" s="24"/>
      <c r="O21" s="24">
        <v>10502</v>
      </c>
      <c r="P21" s="24">
        <v>190.237021</v>
      </c>
      <c r="Q21" s="29"/>
      <c r="R21" s="188"/>
      <c r="S21" s="188"/>
      <c r="T21" s="188"/>
      <c r="U21" s="188"/>
      <c r="V21" s="188"/>
    </row>
    <row r="22" spans="1:41" customFormat="1" ht="12.75" customHeight="1" x14ac:dyDescent="0.2">
      <c r="A22" s="71">
        <v>2012</v>
      </c>
      <c r="B22" s="24">
        <v>2173</v>
      </c>
      <c r="C22" s="24">
        <v>197.58600999999999</v>
      </c>
      <c r="D22" s="24"/>
      <c r="E22" s="24">
        <v>7892</v>
      </c>
      <c r="F22" s="24">
        <v>217.11014900000001</v>
      </c>
      <c r="G22" s="24"/>
      <c r="H22" s="24">
        <v>806</v>
      </c>
      <c r="I22" s="24">
        <v>223.80533399999999</v>
      </c>
      <c r="J22" s="24"/>
      <c r="K22" s="24">
        <v>7086</v>
      </c>
      <c r="L22" s="24"/>
      <c r="M22" s="24">
        <v>216.348602</v>
      </c>
      <c r="N22" s="24"/>
      <c r="O22" s="24">
        <v>10065</v>
      </c>
      <c r="P22" s="24">
        <v>212.89495199999999</v>
      </c>
      <c r="Q22" s="29"/>
      <c r="R22" s="188"/>
      <c r="S22" s="188"/>
      <c r="T22" s="188"/>
      <c r="U22" s="188"/>
      <c r="V22" s="188"/>
    </row>
    <row r="23" spans="1:41" customFormat="1" ht="12.75" customHeight="1" x14ac:dyDescent="0.2">
      <c r="A23" s="71">
        <v>2013</v>
      </c>
      <c r="B23" s="24">
        <v>2213</v>
      </c>
      <c r="C23" s="24">
        <v>284.00492500000001</v>
      </c>
      <c r="D23" s="24"/>
      <c r="E23" s="24">
        <v>7855</v>
      </c>
      <c r="F23" s="24">
        <v>294.58195999999998</v>
      </c>
      <c r="G23" s="24"/>
      <c r="H23" s="24">
        <v>827</v>
      </c>
      <c r="I23" s="24">
        <v>297.04123299999998</v>
      </c>
      <c r="J23" s="24"/>
      <c r="K23" s="24">
        <v>7028</v>
      </c>
      <c r="L23" s="24"/>
      <c r="M23" s="24">
        <v>294.29257200000001</v>
      </c>
      <c r="N23" s="24"/>
      <c r="O23" s="24">
        <v>10068</v>
      </c>
      <c r="P23" s="24">
        <v>292.257071</v>
      </c>
      <c r="Q23" s="29"/>
      <c r="R23" s="188"/>
      <c r="S23" s="188"/>
      <c r="T23" s="188"/>
      <c r="U23" s="188"/>
      <c r="V23" s="188"/>
    </row>
    <row r="24" spans="1:41" customFormat="1" ht="12.75" customHeight="1" x14ac:dyDescent="0.2">
      <c r="A24" s="71">
        <v>2014</v>
      </c>
      <c r="B24" s="24">
        <v>2108</v>
      </c>
      <c r="C24" s="24">
        <v>421.00953500000003</v>
      </c>
      <c r="D24" s="24"/>
      <c r="E24" s="24">
        <v>8286</v>
      </c>
      <c r="F24" s="24">
        <v>430.372725</v>
      </c>
      <c r="G24" s="24"/>
      <c r="H24" s="24">
        <v>800</v>
      </c>
      <c r="I24" s="24">
        <v>424.188625</v>
      </c>
      <c r="J24" s="24"/>
      <c r="K24" s="24">
        <v>7486</v>
      </c>
      <c r="L24" s="24"/>
      <c r="M24" s="24">
        <v>431.03359599999999</v>
      </c>
      <c r="N24" s="24"/>
      <c r="O24" s="24">
        <v>10394</v>
      </c>
      <c r="P24" s="24">
        <v>428.47378200000003</v>
      </c>
      <c r="Q24" s="29"/>
      <c r="R24" s="188"/>
      <c r="S24" s="188"/>
      <c r="T24" s="188"/>
      <c r="U24" s="188"/>
      <c r="V24" s="188"/>
    </row>
    <row r="25" spans="1:41" customFormat="1" ht="12.75" customHeight="1" x14ac:dyDescent="0.2">
      <c r="A25" s="71">
        <v>2015</v>
      </c>
      <c r="B25" s="24">
        <v>2973</v>
      </c>
      <c r="C25" s="24">
        <v>427.35173200000003</v>
      </c>
      <c r="D25" s="24"/>
      <c r="E25" s="24">
        <v>10377</v>
      </c>
      <c r="F25" s="24">
        <v>439.61125500000003</v>
      </c>
      <c r="G25" s="24"/>
      <c r="H25" s="24">
        <v>1090</v>
      </c>
      <c r="I25" s="24">
        <v>432.883577</v>
      </c>
      <c r="J25" s="24"/>
      <c r="K25" s="24">
        <v>9287</v>
      </c>
      <c r="L25" s="24"/>
      <c r="M25" s="24">
        <v>440.40087199999999</v>
      </c>
      <c r="N25" s="24"/>
      <c r="O25" s="24">
        <v>13350</v>
      </c>
      <c r="P25" s="24">
        <v>436.881101</v>
      </c>
      <c r="Q25" s="29"/>
      <c r="R25" s="188"/>
      <c r="S25" s="188"/>
      <c r="T25" s="188"/>
      <c r="U25" s="188"/>
      <c r="V25" s="188"/>
    </row>
    <row r="26" spans="1:41" customFormat="1" ht="12.75" customHeight="1" x14ac:dyDescent="0.2">
      <c r="A26" s="71">
        <v>2016</v>
      </c>
      <c r="B26" s="24">
        <v>3280</v>
      </c>
      <c r="C26" s="24">
        <v>433.14283499999999</v>
      </c>
      <c r="D26" s="24"/>
      <c r="E26" s="24">
        <v>10523</v>
      </c>
      <c r="F26" s="24">
        <v>440.80530199999998</v>
      </c>
      <c r="G26" s="24"/>
      <c r="H26" s="24">
        <v>996</v>
      </c>
      <c r="I26" s="24">
        <v>432.137248</v>
      </c>
      <c r="J26" s="24"/>
      <c r="K26" s="24">
        <v>9527</v>
      </c>
      <c r="L26" s="24"/>
      <c r="M26" s="24">
        <v>441.71150399999999</v>
      </c>
      <c r="N26" s="24"/>
      <c r="O26" s="24">
        <v>13803</v>
      </c>
      <c r="P26" s="24">
        <v>438.98447399999998</v>
      </c>
      <c r="Q26" s="29"/>
      <c r="R26" s="188"/>
      <c r="S26" s="188"/>
      <c r="T26" s="188"/>
      <c r="U26" s="188"/>
      <c r="V26" s="188"/>
    </row>
    <row r="27" spans="1:41" customFormat="1" ht="12.75" customHeight="1" x14ac:dyDescent="0.2">
      <c r="A27" s="71">
        <v>2017</v>
      </c>
      <c r="B27" s="24">
        <v>2357</v>
      </c>
      <c r="C27" s="24">
        <v>407.21489100000002</v>
      </c>
      <c r="D27" s="24"/>
      <c r="E27" s="24">
        <v>7564</v>
      </c>
      <c r="F27" s="24">
        <v>399.75286799999998</v>
      </c>
      <c r="G27" s="24"/>
      <c r="H27" s="24">
        <v>649</v>
      </c>
      <c r="I27" s="24">
        <v>390.84329700000001</v>
      </c>
      <c r="J27" s="24"/>
      <c r="K27" s="24">
        <v>6915</v>
      </c>
      <c r="L27" s="24"/>
      <c r="M27" s="24">
        <v>400.589067</v>
      </c>
      <c r="N27" s="24"/>
      <c r="O27" s="24">
        <v>9921</v>
      </c>
      <c r="P27" s="24">
        <v>401.52567199999999</v>
      </c>
      <c r="Q27" s="29"/>
      <c r="R27" s="188"/>
      <c r="S27" s="188"/>
      <c r="T27" s="188"/>
      <c r="U27" s="188"/>
      <c r="V27" s="188"/>
    </row>
    <row r="28" spans="1:41" customFormat="1" ht="12.75" customHeight="1" x14ac:dyDescent="0.2">
      <c r="A28" s="71">
        <v>2018</v>
      </c>
      <c r="B28" s="24">
        <v>2011</v>
      </c>
      <c r="C28" s="24">
        <v>265.95693599999998</v>
      </c>
      <c r="D28" s="24"/>
      <c r="E28" s="24">
        <v>4285</v>
      </c>
      <c r="F28" s="24">
        <v>240.34536700000001</v>
      </c>
      <c r="G28" s="24"/>
      <c r="H28" s="24">
        <v>356</v>
      </c>
      <c r="I28" s="24">
        <v>230.18202199999999</v>
      </c>
      <c r="J28" s="24"/>
      <c r="K28" s="24">
        <v>3929</v>
      </c>
      <c r="L28" s="24"/>
      <c r="M28" s="24">
        <v>241.26625000000001</v>
      </c>
      <c r="N28" s="24"/>
      <c r="O28" s="24">
        <v>6296</v>
      </c>
      <c r="P28" s="24">
        <v>248.525937</v>
      </c>
      <c r="Q28" s="28"/>
      <c r="R28" s="188"/>
      <c r="S28" s="188"/>
      <c r="T28" s="188"/>
      <c r="U28" s="188"/>
      <c r="V28" s="188"/>
    </row>
    <row r="29" spans="1:41" customFormat="1" ht="12.75" customHeight="1" x14ac:dyDescent="0.2">
      <c r="A29" s="71">
        <v>2019</v>
      </c>
      <c r="B29" s="29">
        <v>5</v>
      </c>
      <c r="C29" s="110">
        <v>38</v>
      </c>
      <c r="D29" s="29"/>
      <c r="E29" s="29">
        <v>6</v>
      </c>
      <c r="F29" s="110">
        <v>12</v>
      </c>
      <c r="G29" s="29"/>
      <c r="H29" s="29">
        <v>0</v>
      </c>
      <c r="I29" s="29">
        <v>0</v>
      </c>
      <c r="J29" s="29"/>
      <c r="K29" s="29">
        <v>6</v>
      </c>
      <c r="L29" s="29"/>
      <c r="M29" s="110">
        <v>38</v>
      </c>
      <c r="N29" s="29"/>
      <c r="O29" s="29">
        <v>11</v>
      </c>
      <c r="P29" s="110">
        <v>24</v>
      </c>
      <c r="Q29" s="29"/>
      <c r="R29" s="188"/>
      <c r="S29" s="188"/>
      <c r="T29" s="188"/>
      <c r="U29" s="188"/>
      <c r="V29" s="188"/>
    </row>
    <row r="30" spans="1:41" customFormat="1" ht="12.75" customHeight="1" x14ac:dyDescent="0.2">
      <c r="A30" s="75" t="s">
        <v>1</v>
      </c>
      <c r="B30" s="41">
        <f>SUM(B10:B29)</f>
        <v>69223</v>
      </c>
      <c r="C30" s="41">
        <v>182</v>
      </c>
      <c r="D30" s="41"/>
      <c r="E30" s="41">
        <f t="shared" ref="E30:O30" si="0">SUM(E10:E29)</f>
        <v>288801</v>
      </c>
      <c r="F30" s="41">
        <v>180</v>
      </c>
      <c r="G30" s="41"/>
      <c r="H30" s="41">
        <f t="shared" si="0"/>
        <v>28871</v>
      </c>
      <c r="I30" s="41">
        <v>165</v>
      </c>
      <c r="J30" s="41"/>
      <c r="K30" s="41">
        <f t="shared" si="0"/>
        <v>259930</v>
      </c>
      <c r="L30" s="41"/>
      <c r="M30" s="41">
        <v>182</v>
      </c>
      <c r="N30" s="40"/>
      <c r="O30" s="40">
        <f t="shared" si="0"/>
        <v>358024</v>
      </c>
      <c r="P30" s="40">
        <v>180</v>
      </c>
      <c r="Q30" s="29"/>
      <c r="R30" s="188"/>
      <c r="S30" s="188"/>
      <c r="T30" s="188"/>
      <c r="U30" s="188"/>
      <c r="V30" s="188"/>
    </row>
    <row r="31" spans="1:41" ht="12.75" customHeight="1" x14ac:dyDescent="0.2">
      <c r="A31" s="22" t="s">
        <v>210</v>
      </c>
      <c r="B31" s="22"/>
      <c r="C31" s="22"/>
      <c r="D31" s="22"/>
      <c r="E31" s="22"/>
      <c r="F31" s="22"/>
      <c r="G31" s="22"/>
      <c r="H31" s="22"/>
      <c r="I31" s="22"/>
      <c r="J31" s="22"/>
      <c r="K31" s="35"/>
      <c r="L31" s="35"/>
      <c r="M31" s="35"/>
    </row>
    <row r="32" spans="1:41" s="16" customFormat="1" ht="12.75" customHeight="1" x14ac:dyDescent="0.2">
      <c r="A32" s="65"/>
      <c r="B32" s="22"/>
      <c r="C32" s="22"/>
      <c r="D32" s="22"/>
      <c r="E32" s="22"/>
      <c r="F32" s="22"/>
      <c r="G32" s="22"/>
      <c r="H32" s="22"/>
      <c r="I32" s="22"/>
      <c r="J32" s="22"/>
      <c r="K32" s="35"/>
      <c r="L32" s="35"/>
      <c r="M32" s="35"/>
      <c r="N32" s="29"/>
      <c r="O32" s="29"/>
      <c r="P32" s="29"/>
      <c r="Q32" s="28"/>
      <c r="R32" s="188"/>
      <c r="S32" s="188"/>
      <c r="T32" s="188"/>
      <c r="U32" s="188"/>
      <c r="V32" s="188"/>
      <c r="W32"/>
      <c r="X32"/>
      <c r="Y32"/>
      <c r="Z32"/>
      <c r="AA32"/>
      <c r="AB32"/>
      <c r="AC32"/>
      <c r="AD32"/>
      <c r="AE32"/>
      <c r="AF32"/>
      <c r="AG32"/>
      <c r="AH32"/>
      <c r="AI32"/>
      <c r="AJ32"/>
      <c r="AK32"/>
      <c r="AL32"/>
      <c r="AM32"/>
      <c r="AN32"/>
      <c r="AO32"/>
    </row>
    <row r="34" spans="1:41" ht="12.75" customHeight="1" x14ac:dyDescent="0.2">
      <c r="B34" s="26"/>
      <c r="E34" s="26"/>
      <c r="H34" s="26"/>
      <c r="K34" s="26"/>
      <c r="L34"/>
      <c r="M34"/>
      <c r="N34"/>
      <c r="O34"/>
      <c r="P34"/>
      <c r="Q34"/>
      <c r="R34"/>
      <c r="S34"/>
      <c r="T34"/>
      <c r="U34"/>
      <c r="V34"/>
      <c r="AC34" s="35"/>
      <c r="AD34" s="35"/>
      <c r="AE34" s="35"/>
      <c r="AF34" s="35"/>
      <c r="AG34" s="35"/>
      <c r="AH34" s="35"/>
      <c r="AI34" s="35"/>
      <c r="AJ34" s="35"/>
      <c r="AK34" s="35"/>
      <c r="AL34" s="35"/>
      <c r="AM34" s="35"/>
      <c r="AN34" s="35"/>
      <c r="AO34" s="35"/>
    </row>
    <row r="35" spans="1:41" ht="12.75" customHeight="1" x14ac:dyDescent="0.2">
      <c r="A35" s="77" t="s">
        <v>83</v>
      </c>
      <c r="B35" s="28"/>
      <c r="C35" s="28"/>
      <c r="D35" s="28"/>
      <c r="E35" s="28"/>
      <c r="L35"/>
      <c r="M35"/>
      <c r="N35"/>
      <c r="O35"/>
      <c r="P35"/>
      <c r="Q35"/>
      <c r="R35"/>
      <c r="S35"/>
      <c r="T35"/>
      <c r="U35"/>
      <c r="V35"/>
      <c r="AC35" s="35"/>
      <c r="AD35" s="35"/>
      <c r="AE35" s="35"/>
      <c r="AF35" s="35"/>
      <c r="AG35" s="35"/>
      <c r="AH35" s="35"/>
      <c r="AI35" s="35"/>
      <c r="AJ35" s="35"/>
      <c r="AK35" s="35"/>
      <c r="AL35" s="35"/>
      <c r="AM35" s="35"/>
      <c r="AN35" s="35"/>
      <c r="AO35" s="35"/>
    </row>
    <row r="36" spans="1:41" ht="12.75" customHeight="1" x14ac:dyDescent="0.2">
      <c r="A36" s="4" t="s">
        <v>205</v>
      </c>
      <c r="B36" s="28"/>
      <c r="C36" s="28"/>
      <c r="D36" s="28"/>
      <c r="E36" s="28"/>
      <c r="L36"/>
      <c r="M36"/>
      <c r="N36"/>
      <c r="O36"/>
      <c r="P36"/>
      <c r="Q36"/>
      <c r="R36"/>
      <c r="S36"/>
      <c r="T36"/>
      <c r="U36"/>
      <c r="V36"/>
      <c r="AC36" s="35"/>
      <c r="AD36" s="35"/>
      <c r="AE36" s="35"/>
      <c r="AF36" s="35"/>
      <c r="AG36" s="35"/>
      <c r="AH36" s="35"/>
      <c r="AI36" s="35"/>
      <c r="AJ36" s="35"/>
      <c r="AK36" s="35"/>
      <c r="AL36" s="35"/>
      <c r="AM36" s="35"/>
      <c r="AN36" s="35"/>
      <c r="AO36" s="35"/>
    </row>
    <row r="37" spans="1:41" ht="12.75" customHeight="1" x14ac:dyDescent="0.2">
      <c r="A37" s="171" t="s">
        <v>206</v>
      </c>
      <c r="B37" s="28"/>
      <c r="C37" s="28"/>
      <c r="D37" s="28"/>
      <c r="E37" s="28"/>
      <c r="L37"/>
      <c r="M37"/>
      <c r="N37"/>
      <c r="O37"/>
      <c r="P37"/>
      <c r="Q37"/>
      <c r="R37"/>
      <c r="S37"/>
      <c r="T37"/>
      <c r="U37"/>
      <c r="V37"/>
      <c r="AC37" s="35"/>
      <c r="AD37" s="35"/>
      <c r="AE37" s="35"/>
      <c r="AF37" s="35"/>
      <c r="AG37" s="35"/>
      <c r="AH37" s="35"/>
      <c r="AI37" s="35"/>
      <c r="AJ37" s="35"/>
      <c r="AK37" s="35"/>
      <c r="AL37" s="35"/>
      <c r="AM37" s="35"/>
      <c r="AN37" s="35"/>
      <c r="AO37" s="35"/>
    </row>
    <row r="38" spans="1:41" ht="12.75" customHeight="1" x14ac:dyDescent="0.2">
      <c r="A38" s="42"/>
      <c r="B38" s="106"/>
      <c r="C38" s="106"/>
      <c r="D38" s="106"/>
      <c r="E38" s="44"/>
      <c r="F38" s="44"/>
      <c r="G38" s="44"/>
      <c r="H38" s="44"/>
      <c r="I38" s="44"/>
      <c r="J38" s="44"/>
      <c r="K38" s="35"/>
      <c r="L38"/>
      <c r="M38"/>
      <c r="N38"/>
      <c r="O38"/>
      <c r="P38"/>
      <c r="Q38"/>
      <c r="R38"/>
      <c r="S38"/>
      <c r="T38"/>
      <c r="U38"/>
      <c r="V38"/>
      <c r="AC38" s="35"/>
      <c r="AD38" s="35"/>
      <c r="AE38" s="35"/>
      <c r="AF38" s="35"/>
      <c r="AG38" s="35"/>
      <c r="AH38" s="35"/>
      <c r="AI38" s="35"/>
      <c r="AJ38" s="35"/>
      <c r="AK38" s="35"/>
      <c r="AL38" s="35"/>
      <c r="AM38" s="35"/>
      <c r="AN38" s="35"/>
      <c r="AO38" s="35"/>
    </row>
    <row r="39" spans="1:41" ht="12.75" customHeight="1" x14ac:dyDescent="0.2">
      <c r="A39" s="35" t="s">
        <v>84</v>
      </c>
      <c r="B39" s="228" t="s">
        <v>71</v>
      </c>
      <c r="C39" s="228"/>
      <c r="D39" s="52"/>
      <c r="E39" s="228" t="s">
        <v>142</v>
      </c>
      <c r="F39" s="228"/>
      <c r="G39" s="35"/>
      <c r="H39" s="228" t="s">
        <v>16</v>
      </c>
      <c r="I39" s="228"/>
      <c r="J39" s="228"/>
      <c r="K39" s="228"/>
      <c r="L39"/>
      <c r="M39"/>
      <c r="N39"/>
      <c r="O39"/>
      <c r="P39"/>
      <c r="Q39"/>
      <c r="R39"/>
      <c r="S39"/>
      <c r="T39"/>
      <c r="U39"/>
      <c r="V39"/>
      <c r="AC39" s="35"/>
      <c r="AD39" s="35"/>
      <c r="AE39" s="35"/>
      <c r="AF39" s="35"/>
      <c r="AG39" s="35"/>
      <c r="AH39" s="35"/>
      <c r="AI39" s="35"/>
      <c r="AJ39" s="35"/>
      <c r="AK39" s="35"/>
      <c r="AL39" s="35"/>
      <c r="AM39" s="35"/>
      <c r="AN39" s="35"/>
      <c r="AO39" s="35"/>
    </row>
    <row r="40" spans="1:41" ht="12.75" customHeight="1" x14ac:dyDescent="0.2">
      <c r="B40" s="29" t="s">
        <v>122</v>
      </c>
      <c r="C40" s="29" t="s">
        <v>120</v>
      </c>
      <c r="E40" s="29" t="s">
        <v>122</v>
      </c>
      <c r="F40" s="29" t="s">
        <v>120</v>
      </c>
      <c r="H40" s="29" t="s">
        <v>122</v>
      </c>
      <c r="I40" s="29" t="s">
        <v>120</v>
      </c>
      <c r="J40" s="35"/>
      <c r="K40" s="35"/>
      <c r="L40"/>
      <c r="M40"/>
      <c r="N40"/>
      <c r="O40"/>
      <c r="P40"/>
      <c r="Q40"/>
      <c r="R40"/>
      <c r="S40"/>
      <c r="T40"/>
      <c r="U40"/>
      <c r="V40"/>
      <c r="AC40" s="35"/>
      <c r="AD40" s="35"/>
      <c r="AE40" s="35"/>
      <c r="AF40" s="35"/>
      <c r="AG40" s="35"/>
      <c r="AH40" s="35"/>
      <c r="AI40" s="35"/>
      <c r="AJ40" s="35"/>
      <c r="AK40" s="35"/>
      <c r="AL40" s="35"/>
      <c r="AM40" s="35"/>
      <c r="AN40" s="35"/>
      <c r="AO40" s="35"/>
    </row>
    <row r="41" spans="1:41" s="29" customFormat="1" ht="12.75" customHeight="1" x14ac:dyDescent="0.2">
      <c r="A41" s="60"/>
      <c r="B41" s="23" t="s">
        <v>92</v>
      </c>
      <c r="C41" s="23" t="s">
        <v>92</v>
      </c>
      <c r="D41" s="23"/>
      <c r="E41" s="23" t="s">
        <v>92</v>
      </c>
      <c r="F41" s="23" t="s">
        <v>92</v>
      </c>
      <c r="G41" s="23"/>
      <c r="H41" s="23" t="s">
        <v>92</v>
      </c>
      <c r="I41" s="23" t="s">
        <v>92</v>
      </c>
      <c r="J41" s="108"/>
      <c r="K41" s="108" t="s">
        <v>1</v>
      </c>
      <c r="L41"/>
      <c r="M41"/>
      <c r="N41"/>
      <c r="O41"/>
      <c r="P41"/>
      <c r="Q41"/>
      <c r="R41"/>
      <c r="S41"/>
      <c r="T41"/>
      <c r="U41"/>
      <c r="V41"/>
      <c r="W41"/>
      <c r="X41"/>
      <c r="Y41"/>
      <c r="Z41"/>
      <c r="AA41"/>
      <c r="AB41"/>
    </row>
    <row r="42" spans="1:41" s="29" customFormat="1" ht="12.75" customHeight="1" x14ac:dyDescent="0.2">
      <c r="A42" s="186" t="s">
        <v>181</v>
      </c>
      <c r="B42" s="180">
        <v>497418.3</v>
      </c>
      <c r="C42" s="177">
        <v>2027743</v>
      </c>
      <c r="D42" s="177"/>
      <c r="E42" s="177">
        <v>3906</v>
      </c>
      <c r="F42" s="177">
        <v>16260</v>
      </c>
      <c r="G42" s="177"/>
      <c r="H42" s="214">
        <v>127.34723502304148</v>
      </c>
      <c r="I42" s="214">
        <v>124.70744157441574</v>
      </c>
      <c r="J42" s="214"/>
      <c r="K42" s="214">
        <v>125.21874938014479</v>
      </c>
      <c r="L42"/>
      <c r="M42" s="26"/>
      <c r="N42" s="116"/>
      <c r="O42" s="116"/>
      <c r="P42" s="116"/>
      <c r="Q42"/>
      <c r="R42"/>
      <c r="S42"/>
      <c r="T42"/>
      <c r="U42"/>
      <c r="V42"/>
      <c r="W42"/>
      <c r="X42"/>
      <c r="Y42"/>
      <c r="Z42"/>
      <c r="AA42"/>
      <c r="AB42"/>
    </row>
    <row r="43" spans="1:41" ht="12.75" customHeight="1" x14ac:dyDescent="0.2">
      <c r="A43" s="178" t="s">
        <v>90</v>
      </c>
      <c r="B43" s="180">
        <v>2952389</v>
      </c>
      <c r="C43" s="177">
        <v>9974493.0999999996</v>
      </c>
      <c r="D43" s="177"/>
      <c r="E43" s="177">
        <v>19528</v>
      </c>
      <c r="F43" s="177">
        <v>71196</v>
      </c>
      <c r="G43" s="177"/>
      <c r="H43" s="214">
        <v>151.18747439573946</v>
      </c>
      <c r="I43" s="214">
        <v>140.09906595876171</v>
      </c>
      <c r="J43" s="214"/>
      <c r="K43" s="214">
        <v>142.4858041973458</v>
      </c>
      <c r="L43"/>
      <c r="M43" s="26"/>
      <c r="N43" s="116"/>
      <c r="O43" s="116"/>
      <c r="P43" s="116"/>
      <c r="Q43"/>
      <c r="R43"/>
      <c r="S43"/>
      <c r="T43"/>
      <c r="U43"/>
      <c r="V43"/>
      <c r="AC43" s="35"/>
      <c r="AD43" s="35"/>
      <c r="AE43" s="35"/>
      <c r="AF43" s="35"/>
      <c r="AG43" s="35"/>
      <c r="AH43" s="35"/>
      <c r="AI43" s="35"/>
      <c r="AJ43" s="35"/>
      <c r="AK43" s="35"/>
      <c r="AL43" s="35"/>
      <c r="AM43" s="35"/>
      <c r="AN43" s="35"/>
      <c r="AO43" s="35"/>
    </row>
    <row r="44" spans="1:41" ht="12.75" customHeight="1" x14ac:dyDescent="0.2">
      <c r="A44" s="178" t="s">
        <v>91</v>
      </c>
      <c r="B44" s="180">
        <v>4281638.2</v>
      </c>
      <c r="C44" s="177">
        <v>19224769</v>
      </c>
      <c r="D44" s="177"/>
      <c r="E44" s="177">
        <v>23369</v>
      </c>
      <c r="F44" s="177">
        <v>105703</v>
      </c>
      <c r="G44" s="177"/>
      <c r="H44" s="214">
        <v>183.21871710385554</v>
      </c>
      <c r="I44" s="214">
        <v>181.87533939434076</v>
      </c>
      <c r="J44" s="214"/>
      <c r="K44" s="214">
        <v>182.11856328250897</v>
      </c>
      <c r="L44"/>
      <c r="M44" s="26"/>
      <c r="N44" s="116"/>
      <c r="O44" s="116"/>
      <c r="P44" s="116"/>
      <c r="Q44"/>
      <c r="R44"/>
      <c r="S44"/>
      <c r="T44"/>
      <c r="U44"/>
      <c r="V44"/>
      <c r="AC44" s="35"/>
      <c r="AD44" s="35"/>
      <c r="AE44" s="35"/>
      <c r="AF44" s="35"/>
      <c r="AG44" s="35"/>
      <c r="AH44" s="35"/>
      <c r="AI44" s="35"/>
      <c r="AJ44" s="35"/>
      <c r="AK44" s="35"/>
      <c r="AL44" s="35"/>
      <c r="AM44" s="35"/>
      <c r="AN44" s="35"/>
      <c r="AO44" s="35"/>
    </row>
    <row r="45" spans="1:41" ht="12.75" customHeight="1" x14ac:dyDescent="0.2">
      <c r="A45" s="178" t="s">
        <v>127</v>
      </c>
      <c r="B45" s="180">
        <v>4364707.8</v>
      </c>
      <c r="C45" s="177">
        <v>20495737.600000001</v>
      </c>
      <c r="D45" s="177"/>
      <c r="E45" s="177">
        <v>20673</v>
      </c>
      <c r="F45" s="177">
        <v>93899</v>
      </c>
      <c r="G45" s="177"/>
      <c r="H45" s="214">
        <v>211.13083732404584</v>
      </c>
      <c r="I45" s="214">
        <v>218.27429046102728</v>
      </c>
      <c r="J45" s="214"/>
      <c r="K45" s="214">
        <v>216.98534895087806</v>
      </c>
      <c r="L45"/>
      <c r="M45" s="26"/>
      <c r="N45" s="116"/>
      <c r="O45" s="116"/>
      <c r="P45" s="116"/>
      <c r="Q45"/>
      <c r="R45"/>
      <c r="S45"/>
      <c r="T45"/>
      <c r="U45"/>
      <c r="V45"/>
      <c r="AC45" s="35"/>
      <c r="AD45" s="35"/>
      <c r="AE45" s="35"/>
      <c r="AF45" s="35"/>
      <c r="AG45" s="35"/>
      <c r="AH45" s="35"/>
      <c r="AI45" s="35"/>
      <c r="AJ45" s="35"/>
      <c r="AK45" s="35"/>
      <c r="AL45" s="35"/>
      <c r="AM45" s="35"/>
      <c r="AN45" s="35"/>
      <c r="AO45" s="35"/>
    </row>
    <row r="46" spans="1:41" ht="12.75" customHeight="1" x14ac:dyDescent="0.2">
      <c r="A46" s="178" t="s">
        <v>8</v>
      </c>
      <c r="B46" s="180">
        <v>512284.2</v>
      </c>
      <c r="C46" s="177">
        <v>285119.2</v>
      </c>
      <c r="D46" s="177"/>
      <c r="E46" s="177">
        <v>1747</v>
      </c>
      <c r="F46" s="177">
        <v>1743</v>
      </c>
      <c r="G46" s="177"/>
      <c r="H46" s="214">
        <v>293.2365197481397</v>
      </c>
      <c r="I46" s="214">
        <v>163.57957544463568</v>
      </c>
      <c r="J46" s="214"/>
      <c r="K46" s="214">
        <v>228.48234957020057</v>
      </c>
      <c r="L46"/>
      <c r="M46" s="26"/>
      <c r="N46" s="116"/>
      <c r="O46" s="116"/>
      <c r="P46" s="116"/>
      <c r="Q46"/>
      <c r="R46"/>
      <c r="S46"/>
      <c r="T46"/>
      <c r="U46"/>
      <c r="V46"/>
      <c r="AC46" s="35"/>
      <c r="AD46" s="35"/>
      <c r="AE46" s="35"/>
      <c r="AF46" s="35"/>
      <c r="AG46" s="35"/>
      <c r="AH46" s="35"/>
      <c r="AI46" s="35"/>
      <c r="AJ46" s="35"/>
      <c r="AK46" s="35"/>
      <c r="AL46" s="35"/>
      <c r="AM46" s="35"/>
      <c r="AN46" s="35"/>
      <c r="AO46" s="35"/>
    </row>
    <row r="47" spans="1:41" ht="12.75" customHeight="1" x14ac:dyDescent="0.2">
      <c r="A47" s="181" t="s">
        <v>1</v>
      </c>
      <c r="B47" s="179">
        <v>12608437.5</v>
      </c>
      <c r="C47" s="179">
        <v>52007861.900000006</v>
      </c>
      <c r="D47" s="179"/>
      <c r="E47" s="179">
        <v>69223</v>
      </c>
      <c r="F47" s="179">
        <v>288801</v>
      </c>
      <c r="G47" s="179"/>
      <c r="H47" s="220">
        <v>182.14231541539661</v>
      </c>
      <c r="I47" s="220">
        <v>180.08200075484504</v>
      </c>
      <c r="J47" s="219"/>
      <c r="K47" s="220">
        <v>180.48035718275872</v>
      </c>
      <c r="L47"/>
      <c r="M47" s="26"/>
      <c r="N47" s="116"/>
      <c r="O47" s="116"/>
      <c r="P47" s="116"/>
      <c r="Q47"/>
      <c r="R47"/>
      <c r="S47"/>
      <c r="T47"/>
      <c r="U47"/>
      <c r="V47"/>
      <c r="AC47" s="35"/>
      <c r="AD47" s="35"/>
      <c r="AE47" s="35"/>
      <c r="AF47" s="35"/>
      <c r="AG47" s="35"/>
      <c r="AH47" s="35"/>
      <c r="AI47" s="35"/>
      <c r="AJ47" s="35"/>
      <c r="AK47" s="35"/>
      <c r="AL47" s="35"/>
      <c r="AM47" s="35"/>
      <c r="AN47" s="35"/>
      <c r="AO47" s="35"/>
    </row>
    <row r="48" spans="1:41" ht="12.75" customHeight="1" x14ac:dyDescent="0.2">
      <c r="A48" s="22" t="s">
        <v>210</v>
      </c>
      <c r="E48" s="26"/>
      <c r="L48"/>
      <c r="M48"/>
      <c r="N48"/>
      <c r="O48"/>
      <c r="P48"/>
      <c r="Q48"/>
      <c r="R48"/>
      <c r="S48"/>
      <c r="T48"/>
      <c r="U48"/>
      <c r="V48"/>
      <c r="AC48" s="35"/>
      <c r="AD48" s="35"/>
      <c r="AE48" s="35"/>
      <c r="AF48" s="35"/>
      <c r="AG48" s="35"/>
      <c r="AH48" s="35"/>
      <c r="AI48" s="35"/>
      <c r="AJ48" s="35"/>
      <c r="AK48" s="35"/>
      <c r="AL48" s="35"/>
      <c r="AM48" s="35"/>
      <c r="AN48" s="35"/>
      <c r="AO48" s="35"/>
    </row>
    <row r="49" spans="1:41" ht="12.75" customHeight="1" x14ac:dyDescent="0.2">
      <c r="A49" s="22"/>
      <c r="E49" s="26"/>
      <c r="L49"/>
      <c r="M49"/>
      <c r="N49"/>
      <c r="O49"/>
      <c r="P49"/>
      <c r="Q49"/>
      <c r="R49"/>
      <c r="S49"/>
      <c r="T49"/>
      <c r="U49"/>
      <c r="V49"/>
      <c r="AC49" s="35"/>
      <c r="AD49" s="35"/>
      <c r="AE49" s="35"/>
      <c r="AF49" s="35"/>
      <c r="AG49" s="35"/>
      <c r="AH49" s="35"/>
      <c r="AI49" s="35"/>
      <c r="AJ49" s="35"/>
      <c r="AK49" s="35"/>
      <c r="AL49" s="35"/>
      <c r="AM49" s="35"/>
      <c r="AN49" s="35"/>
      <c r="AO49" s="35"/>
    </row>
    <row r="50" spans="1:41" ht="12.75" customHeight="1" x14ac:dyDescent="0.2">
      <c r="B50" s="26"/>
      <c r="C50" s="26"/>
      <c r="E50" s="26"/>
      <c r="F50" s="26"/>
      <c r="H50" s="26"/>
      <c r="I50" s="26"/>
      <c r="J50" s="26"/>
      <c r="L50"/>
      <c r="M50"/>
      <c r="N50"/>
      <c r="O50"/>
      <c r="P50"/>
      <c r="Q50"/>
      <c r="R50"/>
      <c r="S50"/>
      <c r="T50"/>
      <c r="U50"/>
      <c r="V50"/>
      <c r="AC50" s="35"/>
      <c r="AD50" s="35"/>
      <c r="AE50" s="35"/>
      <c r="AF50" s="35"/>
      <c r="AG50" s="35"/>
      <c r="AH50" s="35"/>
      <c r="AI50" s="35"/>
      <c r="AJ50" s="35"/>
      <c r="AK50" s="35"/>
      <c r="AL50" s="35"/>
      <c r="AM50" s="35"/>
      <c r="AN50" s="35"/>
      <c r="AO50" s="35"/>
    </row>
    <row r="51" spans="1:41" ht="12.75" customHeight="1" x14ac:dyDescent="0.2">
      <c r="L51"/>
      <c r="M51"/>
      <c r="N51"/>
      <c r="O51"/>
      <c r="P51"/>
      <c r="Q51"/>
      <c r="R51"/>
      <c r="S51"/>
      <c r="T51"/>
      <c r="U51"/>
      <c r="V51"/>
      <c r="AC51" s="35"/>
      <c r="AD51" s="35"/>
      <c r="AE51" s="35"/>
      <c r="AF51" s="35"/>
      <c r="AG51" s="35"/>
      <c r="AH51" s="35"/>
      <c r="AI51" s="35"/>
      <c r="AJ51" s="35"/>
      <c r="AK51" s="35"/>
      <c r="AL51" s="35"/>
      <c r="AM51" s="35"/>
      <c r="AN51" s="35"/>
      <c r="AO51" s="35"/>
    </row>
    <row r="52" spans="1:41" ht="12.75" customHeight="1" x14ac:dyDescent="0.2">
      <c r="A52" s="77" t="s">
        <v>85</v>
      </c>
      <c r="B52" s="16"/>
      <c r="C52" s="16"/>
      <c r="D52" s="16"/>
      <c r="E52" s="35"/>
      <c r="F52" s="35"/>
      <c r="G52" s="35"/>
      <c r="H52" s="35"/>
      <c r="I52" s="35"/>
      <c r="J52" s="35"/>
      <c r="K52" s="35"/>
      <c r="L52"/>
      <c r="M52"/>
      <c r="N52"/>
      <c r="O52"/>
      <c r="P52"/>
      <c r="Q52"/>
      <c r="R52"/>
      <c r="S52"/>
      <c r="T52"/>
      <c r="U52"/>
      <c r="V52"/>
      <c r="AC52" s="35"/>
      <c r="AD52" s="35"/>
      <c r="AE52" s="35"/>
      <c r="AF52" s="35"/>
      <c r="AG52" s="35"/>
      <c r="AH52" s="35"/>
      <c r="AI52" s="35"/>
      <c r="AJ52" s="35"/>
      <c r="AK52" s="35"/>
      <c r="AL52" s="35"/>
      <c r="AM52" s="35"/>
      <c r="AN52" s="35"/>
      <c r="AO52" s="35"/>
    </row>
    <row r="53" spans="1:41" ht="12.75" customHeight="1" x14ac:dyDescent="0.2">
      <c r="A53" s="4" t="s">
        <v>208</v>
      </c>
      <c r="B53" s="16"/>
      <c r="C53" s="16"/>
      <c r="D53" s="16"/>
      <c r="E53" s="35"/>
      <c r="F53" s="35"/>
      <c r="G53" s="35"/>
      <c r="H53" s="35"/>
      <c r="I53" s="35"/>
      <c r="J53" s="35"/>
      <c r="K53" s="35"/>
      <c r="L53"/>
      <c r="M53"/>
      <c r="N53"/>
      <c r="O53"/>
      <c r="P53"/>
      <c r="Q53"/>
      <c r="R53"/>
      <c r="S53"/>
      <c r="T53"/>
      <c r="U53"/>
      <c r="V53"/>
      <c r="AC53" s="35"/>
      <c r="AD53" s="35"/>
      <c r="AE53" s="35"/>
      <c r="AF53" s="35"/>
      <c r="AG53" s="35"/>
      <c r="AH53" s="35"/>
      <c r="AI53" s="35"/>
      <c r="AJ53" s="35"/>
      <c r="AK53" s="35"/>
      <c r="AL53" s="35"/>
      <c r="AM53" s="35"/>
      <c r="AN53" s="35"/>
      <c r="AO53" s="35"/>
    </row>
    <row r="54" spans="1:41" ht="12.75" customHeight="1" x14ac:dyDescent="0.2">
      <c r="A54" s="171" t="s">
        <v>207</v>
      </c>
      <c r="B54" s="16"/>
      <c r="C54" s="16"/>
      <c r="D54" s="16"/>
      <c r="E54" s="35"/>
      <c r="F54" s="35"/>
      <c r="G54" s="35"/>
      <c r="H54" s="35"/>
      <c r="I54" s="35"/>
      <c r="J54" s="35"/>
      <c r="K54" s="35"/>
      <c r="L54"/>
      <c r="M54"/>
      <c r="N54"/>
      <c r="O54"/>
      <c r="P54"/>
      <c r="Q54"/>
      <c r="R54"/>
      <c r="S54"/>
      <c r="T54"/>
      <c r="U54"/>
      <c r="V54"/>
      <c r="AC54" s="35"/>
      <c r="AD54" s="35"/>
      <c r="AE54" s="35"/>
      <c r="AF54" s="35"/>
      <c r="AG54" s="35"/>
      <c r="AH54" s="35"/>
      <c r="AI54" s="35"/>
      <c r="AJ54" s="35"/>
      <c r="AK54" s="35"/>
      <c r="AL54" s="35"/>
      <c r="AM54" s="35"/>
      <c r="AN54" s="35"/>
      <c r="AO54" s="35"/>
    </row>
    <row r="55" spans="1:41" ht="12.75" customHeight="1" x14ac:dyDescent="0.2">
      <c r="A55" s="42"/>
      <c r="B55" s="43"/>
      <c r="C55" s="43"/>
      <c r="D55" s="43"/>
      <c r="E55" s="42"/>
      <c r="F55" s="42"/>
      <c r="G55" s="42"/>
      <c r="H55" s="42"/>
      <c r="I55" s="42"/>
      <c r="J55" s="35"/>
      <c r="K55" s="35"/>
      <c r="L55"/>
      <c r="M55"/>
      <c r="N55"/>
      <c r="O55"/>
      <c r="P55"/>
      <c r="Q55"/>
      <c r="R55"/>
      <c r="S55"/>
      <c r="T55"/>
      <c r="U55"/>
      <c r="V55"/>
      <c r="AC55" s="35"/>
      <c r="AD55" s="35"/>
      <c r="AE55" s="35"/>
      <c r="AF55" s="35"/>
      <c r="AG55" s="35"/>
      <c r="AH55" s="35"/>
      <c r="AI55" s="35"/>
      <c r="AJ55" s="35"/>
      <c r="AK55" s="35"/>
      <c r="AL55" s="35"/>
      <c r="AM55" s="35"/>
      <c r="AN55" s="35"/>
      <c r="AO55" s="35"/>
    </row>
    <row r="56" spans="1:41" ht="12.75" customHeight="1" x14ac:dyDescent="0.2">
      <c r="A56" s="107" t="s">
        <v>17</v>
      </c>
      <c r="B56" s="107"/>
      <c r="C56" s="103" t="s">
        <v>14</v>
      </c>
      <c r="D56" s="103"/>
      <c r="E56" s="109"/>
      <c r="F56" s="109" t="s">
        <v>142</v>
      </c>
      <c r="G56" s="109"/>
      <c r="H56" s="109"/>
      <c r="I56" s="109" t="s">
        <v>16</v>
      </c>
      <c r="J56" s="110"/>
      <c r="K56" s="74"/>
      <c r="L56"/>
      <c r="M56"/>
      <c r="N56"/>
      <c r="O56"/>
      <c r="P56"/>
      <c r="Q56"/>
      <c r="R56"/>
      <c r="S56"/>
      <c r="T56"/>
      <c r="U56"/>
      <c r="V56"/>
      <c r="AC56" s="35"/>
      <c r="AD56" s="35"/>
      <c r="AE56" s="35"/>
      <c r="AF56" s="35"/>
      <c r="AG56" s="35"/>
      <c r="AH56" s="35"/>
      <c r="AI56" s="35"/>
      <c r="AJ56" s="35"/>
      <c r="AK56" s="35"/>
      <c r="AL56" s="35"/>
      <c r="AM56" s="35"/>
      <c r="AN56" s="35"/>
      <c r="AO56" s="35"/>
    </row>
    <row r="57" spans="1:41" s="74" customFormat="1" ht="12.75" customHeight="1" x14ac:dyDescent="0.2">
      <c r="A57" s="111" t="s">
        <v>6</v>
      </c>
      <c r="B57" s="87"/>
      <c r="C57" s="87">
        <v>12608437.5</v>
      </c>
      <c r="D57" s="87"/>
      <c r="E57" s="87"/>
      <c r="F57" s="87">
        <v>69223</v>
      </c>
      <c r="G57" s="87"/>
      <c r="H57" s="87"/>
      <c r="I57" s="24">
        <v>182.14231541539661</v>
      </c>
      <c r="J57" s="110"/>
      <c r="L57"/>
      <c r="M57"/>
      <c r="N57"/>
      <c r="O57"/>
      <c r="P57"/>
      <c r="Q57"/>
      <c r="R57"/>
      <c r="S57"/>
      <c r="T57"/>
      <c r="U57"/>
      <c r="V57"/>
      <c r="W57"/>
      <c r="X57"/>
      <c r="Y57"/>
      <c r="Z57"/>
      <c r="AA57"/>
      <c r="AB57"/>
    </row>
    <row r="58" spans="1:41" ht="12.75" customHeight="1" x14ac:dyDescent="0.2">
      <c r="A58" s="33" t="s">
        <v>5</v>
      </c>
      <c r="B58" s="24"/>
      <c r="C58" s="24">
        <v>52007861.899999999</v>
      </c>
      <c r="D58" s="24"/>
      <c r="E58" s="24"/>
      <c r="F58" s="24">
        <v>288801</v>
      </c>
      <c r="G58" s="24"/>
      <c r="H58" s="24"/>
      <c r="I58" s="24">
        <v>180.08200075484504</v>
      </c>
      <c r="J58" s="110"/>
      <c r="K58" s="74"/>
      <c r="L58"/>
      <c r="M58"/>
      <c r="N58"/>
      <c r="O58"/>
      <c r="P58"/>
      <c r="Q58"/>
      <c r="R58"/>
      <c r="S58"/>
      <c r="T58"/>
      <c r="U58"/>
      <c r="V58"/>
      <c r="AC58" s="35"/>
      <c r="AD58" s="35"/>
      <c r="AE58" s="35"/>
      <c r="AF58" s="35"/>
      <c r="AG58" s="35"/>
      <c r="AH58" s="35"/>
      <c r="AI58" s="35"/>
      <c r="AJ58" s="35"/>
      <c r="AK58" s="35"/>
      <c r="AL58" s="35"/>
      <c r="AM58" s="35"/>
      <c r="AN58" s="35"/>
      <c r="AO58" s="35"/>
    </row>
    <row r="59" spans="1:41" ht="12.75" customHeight="1" x14ac:dyDescent="0.2">
      <c r="A59" s="111" t="s">
        <v>18</v>
      </c>
      <c r="B59" s="87"/>
      <c r="C59" s="87">
        <v>4771284</v>
      </c>
      <c r="D59" s="87"/>
      <c r="E59" s="87"/>
      <c r="F59" s="87">
        <v>28871</v>
      </c>
      <c r="G59" s="87"/>
      <c r="H59" s="87"/>
      <c r="I59" s="24">
        <v>165.2621661875238</v>
      </c>
      <c r="J59" s="110"/>
      <c r="K59" s="74"/>
      <c r="L59"/>
      <c r="M59"/>
      <c r="N59"/>
      <c r="O59"/>
      <c r="P59"/>
      <c r="Q59"/>
      <c r="R59"/>
      <c r="S59"/>
      <c r="T59"/>
      <c r="U59"/>
      <c r="V59"/>
      <c r="AC59" s="35"/>
      <c r="AD59" s="35"/>
      <c r="AE59" s="35"/>
      <c r="AF59" s="35"/>
      <c r="AG59" s="35"/>
      <c r="AH59" s="35"/>
      <c r="AI59" s="35"/>
      <c r="AJ59" s="35"/>
      <c r="AK59" s="35"/>
      <c r="AL59" s="35"/>
      <c r="AM59" s="35"/>
      <c r="AN59" s="35"/>
      <c r="AO59" s="35"/>
    </row>
    <row r="60" spans="1:41" ht="12.75" customHeight="1" x14ac:dyDescent="0.2">
      <c r="A60" s="33" t="s">
        <v>19</v>
      </c>
      <c r="B60" s="24"/>
      <c r="C60" s="87">
        <v>47236577.899999999</v>
      </c>
      <c r="D60" s="24"/>
      <c r="E60" s="24"/>
      <c r="F60" s="24">
        <v>259930</v>
      </c>
      <c r="G60" s="24"/>
      <c r="H60" s="24"/>
      <c r="I60" s="24">
        <v>181.72807255799637</v>
      </c>
      <c r="J60" s="35"/>
      <c r="K60" s="74"/>
      <c r="L60" s="35"/>
      <c r="M60" s="35"/>
      <c r="Q60" s="188"/>
    </row>
    <row r="61" spans="1:41" ht="12.75" customHeight="1" x14ac:dyDescent="0.2">
      <c r="A61" s="75" t="s">
        <v>1</v>
      </c>
      <c r="B61" s="89"/>
      <c r="C61" s="40">
        <v>64616299.600000001</v>
      </c>
      <c r="D61" s="40"/>
      <c r="E61" s="40"/>
      <c r="F61" s="40">
        <v>358024</v>
      </c>
      <c r="G61" s="40"/>
      <c r="H61" s="40"/>
      <c r="I61" s="40">
        <v>180.48035718275869</v>
      </c>
      <c r="J61" s="110"/>
      <c r="K61" s="74"/>
      <c r="L61" s="35"/>
      <c r="M61" s="35"/>
      <c r="Q61" s="188"/>
    </row>
    <row r="62" spans="1:41" s="112" customFormat="1" ht="12.75" customHeight="1" x14ac:dyDescent="0.2">
      <c r="A62" s="22" t="s">
        <v>210</v>
      </c>
      <c r="B62" s="35"/>
      <c r="C62" s="35"/>
      <c r="D62" s="35"/>
      <c r="E62" s="35"/>
      <c r="F62" s="56"/>
      <c r="G62" s="35"/>
      <c r="H62" s="35"/>
      <c r="I62" s="35"/>
      <c r="J62" s="35"/>
      <c r="N62" s="206"/>
      <c r="O62" s="206"/>
      <c r="P62" s="206"/>
      <c r="Q62" s="188"/>
      <c r="R62" s="188"/>
      <c r="S62" s="188"/>
      <c r="T62" s="188"/>
      <c r="U62" s="188"/>
      <c r="V62" s="188"/>
      <c r="W62"/>
      <c r="X62"/>
      <c r="Y62"/>
      <c r="Z62"/>
      <c r="AA62"/>
      <c r="AB62"/>
      <c r="AC62"/>
      <c r="AD62"/>
      <c r="AE62"/>
      <c r="AF62"/>
      <c r="AG62"/>
      <c r="AH62"/>
      <c r="AI62"/>
      <c r="AJ62"/>
      <c r="AK62"/>
      <c r="AL62"/>
      <c r="AM62"/>
      <c r="AN62"/>
      <c r="AO62"/>
    </row>
    <row r="63" spans="1:41" ht="12.75" customHeight="1" x14ac:dyDescent="0.2">
      <c r="B63" s="35"/>
      <c r="C63" s="56"/>
      <c r="D63" s="35"/>
      <c r="E63" s="35"/>
      <c r="F63" s="35"/>
      <c r="G63" s="35"/>
      <c r="H63" s="35"/>
      <c r="I63" s="35"/>
      <c r="J63" s="35"/>
      <c r="K63" s="35"/>
      <c r="L63" s="35"/>
      <c r="M63" s="162"/>
      <c r="N63" s="188"/>
      <c r="O63" s="188"/>
      <c r="P63" s="188"/>
      <c r="Q63" s="188"/>
    </row>
    <row r="64" spans="1:41" ht="12.75" customHeight="1" x14ac:dyDescent="0.2">
      <c r="M64"/>
      <c r="N64" s="188"/>
      <c r="O64" s="188"/>
      <c r="P64" s="188"/>
      <c r="Q64" s="188"/>
    </row>
    <row r="65" spans="1:17" ht="12.75" customHeight="1" x14ac:dyDescent="0.2">
      <c r="M65"/>
      <c r="N65" s="188"/>
      <c r="O65" s="188"/>
      <c r="P65" s="188"/>
      <c r="Q65" s="188"/>
    </row>
    <row r="66" spans="1:17" ht="12.75" customHeight="1" x14ac:dyDescent="0.2">
      <c r="B66" s="56"/>
      <c r="C66" s="56"/>
      <c r="E66" s="56"/>
      <c r="F66" s="56"/>
      <c r="H66" s="56"/>
      <c r="I66" s="56"/>
      <c r="J66" s="56"/>
      <c r="K66" s="56"/>
      <c r="L66" s="56"/>
      <c r="M66"/>
      <c r="N66" s="188"/>
      <c r="O66" s="188"/>
      <c r="P66" s="188"/>
      <c r="Q66" s="188"/>
    </row>
    <row r="67" spans="1:17" ht="12.75" customHeight="1" x14ac:dyDescent="0.2">
      <c r="B67" s="56"/>
      <c r="C67" s="56"/>
      <c r="E67" s="56"/>
      <c r="F67" s="83"/>
      <c r="H67" s="56"/>
      <c r="I67" s="56"/>
      <c r="J67" s="56"/>
      <c r="K67" s="83"/>
      <c r="L67" s="83"/>
      <c r="M67" s="83"/>
      <c r="N67" s="188"/>
      <c r="O67" s="188"/>
      <c r="P67" s="188"/>
      <c r="Q67" s="188"/>
    </row>
    <row r="68" spans="1:17" ht="12.75" customHeight="1" x14ac:dyDescent="0.2">
      <c r="A68" s="30"/>
      <c r="B68" s="55"/>
      <c r="C68" s="83"/>
      <c r="E68" s="83"/>
      <c r="F68" s="56"/>
      <c r="H68" s="83"/>
      <c r="I68" s="83"/>
      <c r="J68" s="83"/>
      <c r="K68" s="56"/>
      <c r="L68" s="56"/>
      <c r="M68" s="56"/>
      <c r="N68" s="188"/>
      <c r="O68" s="188"/>
      <c r="P68" s="188"/>
      <c r="Q68" s="188"/>
    </row>
    <row r="69" spans="1:17" ht="12.75" customHeight="1" x14ac:dyDescent="0.2">
      <c r="A69" s="29"/>
      <c r="B69" s="26"/>
      <c r="C69" s="56"/>
      <c r="E69" s="56"/>
      <c r="F69" s="113"/>
      <c r="H69" s="113"/>
      <c r="I69" s="113"/>
      <c r="J69" s="113"/>
      <c r="K69" s="113"/>
      <c r="L69" s="113"/>
      <c r="M69" s="113"/>
      <c r="N69" s="188"/>
      <c r="O69" s="188"/>
      <c r="P69" s="188"/>
      <c r="Q69" s="188"/>
    </row>
    <row r="70" spans="1:17" ht="12.75" customHeight="1" x14ac:dyDescent="0.2">
      <c r="B70" s="56"/>
      <c r="C70" s="56"/>
      <c r="E70" s="56"/>
      <c r="F70" s="56"/>
      <c r="H70" s="56"/>
      <c r="I70" s="56"/>
      <c r="J70" s="56"/>
      <c r="K70" s="56"/>
      <c r="L70" s="56"/>
      <c r="M70" s="56"/>
      <c r="N70" s="188"/>
      <c r="O70" s="188"/>
      <c r="P70" s="188"/>
      <c r="Q70" s="188"/>
    </row>
    <row r="71" spans="1:17" ht="12.75" customHeight="1" x14ac:dyDescent="0.2">
      <c r="A71" s="29"/>
      <c r="B71" s="26"/>
      <c r="C71" s="26"/>
      <c r="E71" s="26"/>
      <c r="F71" s="26"/>
      <c r="H71" s="26"/>
      <c r="I71" s="26"/>
      <c r="J71" s="26"/>
      <c r="K71" s="26"/>
      <c r="L71" s="26"/>
      <c r="M71" s="26"/>
      <c r="N71" s="188"/>
      <c r="O71" s="188"/>
      <c r="P71" s="188"/>
      <c r="Q71" s="188"/>
    </row>
    <row r="72" spans="1:17" ht="12.75" customHeight="1" x14ac:dyDescent="0.2">
      <c r="B72" s="35"/>
      <c r="C72" s="35"/>
      <c r="D72" s="35"/>
      <c r="E72" s="35"/>
      <c r="F72" s="35"/>
      <c r="G72" s="35"/>
      <c r="H72" s="35"/>
      <c r="I72" s="35"/>
      <c r="J72" s="35"/>
      <c r="K72" s="35"/>
      <c r="L72" s="35"/>
      <c r="M72" s="35"/>
    </row>
    <row r="73" spans="1:17" ht="12.75" customHeight="1" x14ac:dyDescent="0.2">
      <c r="B73" s="35"/>
      <c r="C73" s="35"/>
      <c r="D73" s="35"/>
      <c r="E73" s="35"/>
      <c r="F73" s="35"/>
      <c r="G73" s="35"/>
      <c r="H73" s="35"/>
      <c r="I73" s="35"/>
      <c r="J73" s="35"/>
    </row>
    <row r="74" spans="1:17" ht="12.75" customHeight="1" x14ac:dyDescent="0.2">
      <c r="B74" s="35"/>
      <c r="C74" s="35"/>
      <c r="D74" s="35"/>
      <c r="E74" s="35"/>
      <c r="F74" s="35"/>
      <c r="G74" s="35"/>
      <c r="H74" s="35"/>
      <c r="I74" s="35"/>
      <c r="J74" s="35"/>
    </row>
    <row r="75" spans="1:17" ht="12.75" customHeight="1" x14ac:dyDescent="0.2">
      <c r="B75" s="35"/>
      <c r="C75" s="35"/>
      <c r="D75" s="35"/>
      <c r="E75" s="35"/>
      <c r="F75" s="35"/>
      <c r="G75" s="35"/>
      <c r="H75" s="35"/>
      <c r="I75" s="35"/>
      <c r="J75" s="35"/>
    </row>
  </sheetData>
  <mergeCells count="7">
    <mergeCell ref="E6:M6"/>
    <mergeCell ref="B6:C6"/>
    <mergeCell ref="B39:C39"/>
    <mergeCell ref="E39:F39"/>
    <mergeCell ref="H39:K39"/>
    <mergeCell ref="H7:I7"/>
    <mergeCell ref="K7:M7"/>
  </mergeCells>
  <phoneticPr fontId="3" type="noConversion"/>
  <pageMargins left="0.70866141732283472" right="0.15748031496062992" top="0.98425196850393704" bottom="0.55118110236220474" header="0.51181102362204722" footer="0.51181102362204722"/>
  <pageSetup paperSize="9" scale="7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32</xdr:row>
                <xdr:rowOff>0</xdr:rowOff>
              </from>
              <to>
                <xdr:col>0</xdr:col>
                <xdr:colOff>9525</xdr:colOff>
                <xdr:row>32</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31</xdr:row>
                <xdr:rowOff>38100</xdr:rowOff>
              </from>
              <to>
                <xdr:col>1</xdr:col>
                <xdr:colOff>361950</xdr:colOff>
                <xdr:row>32</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31</xdr:row>
                <xdr:rowOff>47625</xdr:rowOff>
              </from>
              <to>
                <xdr:col>1</xdr:col>
                <xdr:colOff>304800</xdr:colOff>
                <xdr:row>32</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8">
    <tabColor rgb="FF00B050"/>
    <pageSetUpPr fitToPage="1"/>
  </sheetPr>
  <dimension ref="A3:P24"/>
  <sheetViews>
    <sheetView showGridLines="0" zoomScaleNormal="100" workbookViewId="0"/>
  </sheetViews>
  <sheetFormatPr defaultColWidth="9.140625" defaultRowHeight="12.75" x14ac:dyDescent="0.2"/>
  <cols>
    <col min="1" max="1" width="13.7109375" customWidth="1"/>
    <col min="4" max="4" width="9.5703125" customWidth="1"/>
    <col min="5" max="5" width="8.28515625" customWidth="1"/>
    <col min="6" max="6" width="7.85546875" customWidth="1"/>
    <col min="11" max="11" width="14.28515625" customWidth="1"/>
    <col min="12" max="12" width="12.42578125" customWidth="1"/>
    <col min="13" max="13" width="13.28515625" customWidth="1"/>
    <col min="14" max="14" width="12.85546875" customWidth="1"/>
    <col min="15" max="15" width="12.28515625" customWidth="1"/>
  </cols>
  <sheetData>
    <row r="3" spans="1:16" x14ac:dyDescent="0.2">
      <c r="A3" s="77" t="s">
        <v>177</v>
      </c>
      <c r="B3" s="16"/>
      <c r="C3" s="16"/>
      <c r="D3" s="16"/>
      <c r="E3" s="35"/>
      <c r="F3" s="35"/>
      <c r="G3" s="35"/>
      <c r="H3" s="35"/>
      <c r="I3" s="35"/>
      <c r="J3" s="29"/>
    </row>
    <row r="4" spans="1:16" x14ac:dyDescent="0.2">
      <c r="A4" s="4" t="s">
        <v>182</v>
      </c>
      <c r="B4" s="16"/>
      <c r="C4" s="16"/>
      <c r="D4" s="16"/>
      <c r="E4" s="35"/>
      <c r="F4" s="35"/>
      <c r="G4" s="35"/>
      <c r="H4" s="35"/>
      <c r="I4" s="35"/>
      <c r="J4" s="29"/>
    </row>
    <row r="5" spans="1:16" x14ac:dyDescent="0.2">
      <c r="A5" s="171" t="s">
        <v>209</v>
      </c>
      <c r="B5" s="97"/>
      <c r="C5" s="97"/>
      <c r="D5" s="97"/>
      <c r="E5" s="97"/>
      <c r="F5" s="97"/>
      <c r="G5" s="97"/>
      <c r="H5" s="97"/>
      <c r="I5" s="97"/>
      <c r="J5" s="29"/>
    </row>
    <row r="6" spans="1:16" x14ac:dyDescent="0.2">
      <c r="A6" s="42"/>
      <c r="B6" s="43"/>
      <c r="C6" s="43"/>
      <c r="D6" s="43"/>
      <c r="E6" s="42"/>
      <c r="F6" s="42"/>
      <c r="G6" s="42"/>
      <c r="H6" s="42"/>
      <c r="I6" s="42"/>
      <c r="J6" s="29"/>
    </row>
    <row r="7" spans="1:16" x14ac:dyDescent="0.2">
      <c r="A7" s="35"/>
      <c r="B7" s="115" t="s">
        <v>144</v>
      </c>
      <c r="C7" s="115"/>
      <c r="D7" s="232" t="s">
        <v>5</v>
      </c>
      <c r="E7" s="232"/>
      <c r="F7" s="232"/>
      <c r="G7" s="232"/>
      <c r="H7" s="35"/>
      <c r="I7" s="30" t="s">
        <v>1</v>
      </c>
      <c r="J7" s="29"/>
      <c r="K7" s="188"/>
      <c r="L7" s="188"/>
      <c r="M7" s="188"/>
      <c r="N7" s="188"/>
      <c r="O7" s="188"/>
    </row>
    <row r="8" spans="1:16" x14ac:dyDescent="0.2">
      <c r="A8" s="14"/>
      <c r="B8" s="29" t="s">
        <v>92</v>
      </c>
      <c r="C8" s="29"/>
      <c r="D8" s="231"/>
      <c r="E8" s="231"/>
      <c r="F8" s="231"/>
      <c r="G8" s="231"/>
      <c r="H8" s="35"/>
      <c r="I8" s="35"/>
      <c r="J8" s="29"/>
      <c r="K8" s="188"/>
      <c r="L8" s="188"/>
      <c r="M8" s="188"/>
      <c r="N8" s="188"/>
      <c r="O8" s="188"/>
    </row>
    <row r="9" spans="1:16" x14ac:dyDescent="0.2">
      <c r="A9" s="42" t="s">
        <v>0</v>
      </c>
      <c r="B9" s="44"/>
      <c r="C9" s="44"/>
      <c r="D9" s="44" t="s">
        <v>3</v>
      </c>
      <c r="E9" s="42"/>
      <c r="F9" s="204" t="s">
        <v>4</v>
      </c>
      <c r="G9" s="23" t="s">
        <v>1</v>
      </c>
      <c r="H9" s="42"/>
      <c r="I9" s="44"/>
      <c r="J9" s="29"/>
    </row>
    <row r="10" spans="1:16" x14ac:dyDescent="0.2">
      <c r="A10" s="182">
        <v>2007</v>
      </c>
      <c r="B10" s="183">
        <v>257</v>
      </c>
      <c r="C10" s="183"/>
      <c r="D10" s="183">
        <v>245</v>
      </c>
      <c r="E10" s="183"/>
      <c r="F10" s="205">
        <v>269</v>
      </c>
      <c r="G10" s="183">
        <v>266</v>
      </c>
      <c r="H10" s="183"/>
      <c r="I10" s="183">
        <v>264</v>
      </c>
      <c r="J10" s="29"/>
      <c r="K10" s="116"/>
      <c r="L10" s="116"/>
      <c r="M10" s="116"/>
      <c r="N10" s="116"/>
      <c r="O10" s="116"/>
      <c r="P10" s="116"/>
    </row>
    <row r="11" spans="1:16" x14ac:dyDescent="0.2">
      <c r="A11" s="182">
        <v>2008</v>
      </c>
      <c r="B11" s="183">
        <v>268</v>
      </c>
      <c r="C11" s="183"/>
      <c r="D11" s="183">
        <v>234</v>
      </c>
      <c r="E11" s="184"/>
      <c r="F11" s="205">
        <v>258</v>
      </c>
      <c r="G11" s="183">
        <v>255</v>
      </c>
      <c r="H11" s="184"/>
      <c r="I11" s="183">
        <v>257</v>
      </c>
      <c r="J11" s="29"/>
    </row>
    <row r="12" spans="1:16" x14ac:dyDescent="0.2">
      <c r="A12" s="182">
        <v>2009</v>
      </c>
      <c r="B12" s="183">
        <v>246</v>
      </c>
      <c r="C12" s="183"/>
      <c r="D12" s="183">
        <v>222</v>
      </c>
      <c r="E12" s="184"/>
      <c r="F12" s="205">
        <v>248</v>
      </c>
      <c r="G12" s="183">
        <v>245</v>
      </c>
      <c r="H12" s="184"/>
      <c r="I12" s="183">
        <v>245</v>
      </c>
      <c r="J12" s="29"/>
    </row>
    <row r="13" spans="1:16" x14ac:dyDescent="0.2">
      <c r="A13" s="182">
        <v>2010</v>
      </c>
      <c r="B13" s="183">
        <v>230</v>
      </c>
      <c r="C13" s="183"/>
      <c r="D13" s="183">
        <v>202</v>
      </c>
      <c r="E13" s="184"/>
      <c r="F13" s="205">
        <v>228</v>
      </c>
      <c r="G13" s="183">
        <v>225</v>
      </c>
      <c r="H13" s="184"/>
      <c r="I13" s="183">
        <v>226</v>
      </c>
      <c r="J13" s="29"/>
      <c r="K13" s="116"/>
      <c r="L13" s="116"/>
      <c r="M13" s="116"/>
      <c r="N13" s="116"/>
    </row>
    <row r="14" spans="1:16" x14ac:dyDescent="0.2">
      <c r="A14" s="182">
        <v>2011</v>
      </c>
      <c r="B14" s="183">
        <v>222</v>
      </c>
      <c r="C14" s="183"/>
      <c r="D14" s="183">
        <v>196</v>
      </c>
      <c r="E14" s="184"/>
      <c r="F14" s="205">
        <v>222</v>
      </c>
      <c r="G14" s="183">
        <v>219</v>
      </c>
      <c r="H14" s="184"/>
      <c r="I14" s="183">
        <v>219</v>
      </c>
      <c r="J14" s="29"/>
    </row>
    <row r="15" spans="1:16" x14ac:dyDescent="0.2">
      <c r="A15" s="182">
        <v>2012</v>
      </c>
      <c r="B15" s="183">
        <v>182</v>
      </c>
      <c r="C15" s="183"/>
      <c r="D15" s="183">
        <v>164</v>
      </c>
      <c r="E15" s="184"/>
      <c r="F15" s="205">
        <v>186</v>
      </c>
      <c r="G15" s="183">
        <v>184</v>
      </c>
      <c r="H15" s="184"/>
      <c r="I15" s="183">
        <v>183</v>
      </c>
      <c r="J15" s="29"/>
    </row>
    <row r="16" spans="1:16" x14ac:dyDescent="0.2">
      <c r="A16" s="182">
        <v>2013</v>
      </c>
      <c r="B16" s="183">
        <v>205.1881592531083</v>
      </c>
      <c r="C16" s="183"/>
      <c r="D16" s="183">
        <v>175.53849337472047</v>
      </c>
      <c r="E16" s="184"/>
      <c r="F16" s="205">
        <v>198.8946596611039</v>
      </c>
      <c r="G16" s="183">
        <v>196.39078958196919</v>
      </c>
      <c r="H16" s="184"/>
      <c r="I16" s="183">
        <v>198.08864123310062</v>
      </c>
      <c r="J16" s="29"/>
    </row>
    <row r="17" spans="1:15" x14ac:dyDescent="0.2">
      <c r="A17" s="182">
        <v>2014</v>
      </c>
      <c r="B17" s="183">
        <v>194</v>
      </c>
      <c r="C17" s="183"/>
      <c r="D17" s="183">
        <v>171</v>
      </c>
      <c r="E17" s="184"/>
      <c r="F17" s="205">
        <v>192</v>
      </c>
      <c r="G17" s="183">
        <v>190</v>
      </c>
      <c r="H17" s="184"/>
      <c r="I17" s="183">
        <v>191</v>
      </c>
      <c r="J17" s="29"/>
    </row>
    <row r="18" spans="1:15" x14ac:dyDescent="0.2">
      <c r="A18" s="182">
        <v>2015</v>
      </c>
      <c r="B18" s="183">
        <v>204.22949593259733</v>
      </c>
      <c r="C18" s="183"/>
      <c r="D18" s="183">
        <v>179.0549367778876</v>
      </c>
      <c r="E18" s="184"/>
      <c r="F18" s="205">
        <v>200.25185183702072</v>
      </c>
      <c r="G18" s="183">
        <v>198</v>
      </c>
      <c r="H18" s="184"/>
      <c r="I18" s="183">
        <v>199</v>
      </c>
      <c r="J18" s="29"/>
    </row>
    <row r="19" spans="1:15" x14ac:dyDescent="0.2">
      <c r="A19" s="182">
        <v>2016</v>
      </c>
      <c r="B19" s="183">
        <v>199</v>
      </c>
      <c r="C19" s="183"/>
      <c r="D19" s="183">
        <v>180</v>
      </c>
      <c r="E19" s="184"/>
      <c r="F19" s="205">
        <v>200.25185183702072</v>
      </c>
      <c r="G19" s="183">
        <v>198</v>
      </c>
      <c r="H19" s="184"/>
      <c r="I19" s="183">
        <v>198</v>
      </c>
      <c r="J19" s="29"/>
    </row>
    <row r="20" spans="1:15" x14ac:dyDescent="0.2">
      <c r="A20" s="182">
        <v>2017</v>
      </c>
      <c r="B20" s="183">
        <v>189.38065372159051</v>
      </c>
      <c r="C20" s="183"/>
      <c r="D20" s="183">
        <v>169.71500620090947</v>
      </c>
      <c r="E20" s="184"/>
      <c r="F20" s="205">
        <v>188.19039874163155</v>
      </c>
      <c r="G20" s="183">
        <v>186.32265584732187</v>
      </c>
      <c r="H20" s="184"/>
      <c r="I20" s="183">
        <v>186.92265452886227</v>
      </c>
      <c r="J20" s="29"/>
      <c r="M20" s="116"/>
      <c r="N20" s="114"/>
    </row>
    <row r="21" spans="1:15" x14ac:dyDescent="0.2">
      <c r="A21" s="189">
        <v>2018</v>
      </c>
      <c r="B21" s="190">
        <v>182</v>
      </c>
      <c r="C21" s="190"/>
      <c r="D21" s="190">
        <v>165</v>
      </c>
      <c r="E21" s="191"/>
      <c r="F21" s="203">
        <v>182</v>
      </c>
      <c r="G21" s="190">
        <v>180</v>
      </c>
      <c r="H21" s="191"/>
      <c r="I21" s="190">
        <v>180</v>
      </c>
      <c r="J21" s="29"/>
      <c r="M21" s="116"/>
      <c r="N21" s="114"/>
    </row>
    <row r="22" spans="1:15" x14ac:dyDescent="0.2">
      <c r="A22" s="22" t="s">
        <v>210</v>
      </c>
      <c r="B22" s="48"/>
      <c r="C22" s="48"/>
      <c r="D22" s="45"/>
      <c r="E22" s="45"/>
      <c r="F22" s="45"/>
      <c r="G22" s="48"/>
      <c r="H22" s="48"/>
      <c r="I22" s="26"/>
      <c r="J22" s="29"/>
      <c r="K22" s="116"/>
      <c r="L22" s="116"/>
      <c r="M22" s="116"/>
      <c r="N22" s="116"/>
      <c r="O22" s="116"/>
    </row>
    <row r="23" spans="1:15" x14ac:dyDescent="0.2">
      <c r="A23" s="35"/>
      <c r="B23" s="56"/>
      <c r="C23" s="56"/>
      <c r="D23" s="45"/>
      <c r="E23" s="56"/>
      <c r="F23" s="45"/>
      <c r="G23" s="56"/>
      <c r="H23" s="48"/>
      <c r="I23" s="56"/>
      <c r="J23" s="29"/>
      <c r="K23" s="116"/>
      <c r="L23" s="116"/>
      <c r="M23" s="116"/>
      <c r="N23" s="116"/>
      <c r="O23" s="116"/>
    </row>
    <row r="24" spans="1:15" x14ac:dyDescent="0.2">
      <c r="A24" s="35"/>
      <c r="B24" s="29"/>
      <c r="C24" s="29"/>
      <c r="D24" s="29"/>
      <c r="E24" s="29"/>
      <c r="F24" s="29"/>
      <c r="G24" s="29"/>
      <c r="H24" s="29"/>
      <c r="I24" s="29"/>
      <c r="J24" s="29"/>
    </row>
  </sheetData>
  <mergeCells count="1">
    <mergeCell ref="D7:G8"/>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Paint.Picture" shapeId="96260" r:id="rId4">
          <objectPr defaultSize="0" autoLine="0" autoPict="0" r:id="rId5">
            <anchor moveWithCells="1">
              <from>
                <xdr:col>0</xdr:col>
                <xdr:colOff>0</xdr:colOff>
                <xdr:row>22</xdr:row>
                <xdr:rowOff>142875</xdr:rowOff>
              </from>
              <to>
                <xdr:col>1</xdr:col>
                <xdr:colOff>228600</xdr:colOff>
                <xdr:row>24</xdr:row>
                <xdr:rowOff>57150</xdr:rowOff>
              </to>
            </anchor>
          </objectPr>
        </oleObject>
      </mc:Choice>
      <mc:Fallback>
        <oleObject progId="Paint.Picture" shapeId="96260"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tabColor rgb="FF00B050"/>
    <pageSetUpPr fitToPage="1"/>
  </sheetPr>
  <dimension ref="A1:V61"/>
  <sheetViews>
    <sheetView showGridLines="0" zoomScaleNormal="100" workbookViewId="0"/>
  </sheetViews>
  <sheetFormatPr defaultColWidth="9.140625" defaultRowHeight="12.75" customHeight="1" x14ac:dyDescent="0.2"/>
  <cols>
    <col min="1" max="1" width="17.7109375" style="2" customWidth="1"/>
    <col min="2" max="5" width="11" style="2" customWidth="1"/>
    <col min="6" max="6" width="11.140625" style="7" customWidth="1"/>
    <col min="7" max="7" width="11.7109375" style="2" customWidth="1"/>
    <col min="8" max="8" width="11.42578125" style="2" customWidth="1"/>
    <col min="9" max="9" width="9.140625" style="2"/>
    <col min="10" max="10" width="17.5703125" style="2" customWidth="1"/>
    <col min="11" max="11" width="10.85546875" style="2" customWidth="1"/>
    <col min="12" max="14" width="9.5703125" style="2" bestFit="1" customWidth="1"/>
    <col min="15" max="15" width="10.7109375" style="2" customWidth="1"/>
    <col min="16" max="16" width="9.28515625" style="2" bestFit="1" customWidth="1"/>
    <col min="17" max="16384" width="9.140625" style="2"/>
  </cols>
  <sheetData>
    <row r="1" spans="1:8" ht="12.75" customHeight="1" x14ac:dyDescent="0.2">
      <c r="G1" s="28"/>
    </row>
    <row r="2" spans="1:8" ht="12.75" customHeight="1" x14ac:dyDescent="0.2">
      <c r="A2" s="77" t="s">
        <v>93</v>
      </c>
    </row>
    <row r="3" spans="1:8" ht="12.75" customHeight="1" x14ac:dyDescent="0.2">
      <c r="A3" s="4" t="s">
        <v>247</v>
      </c>
    </row>
    <row r="4" spans="1:8" ht="12.75" customHeight="1" x14ac:dyDescent="0.2">
      <c r="A4" s="171" t="s">
        <v>248</v>
      </c>
    </row>
    <row r="5" spans="1:8" ht="12.75" customHeight="1" x14ac:dyDescent="0.2">
      <c r="A5" s="13"/>
      <c r="B5" s="13"/>
      <c r="C5" s="13"/>
      <c r="D5" s="13"/>
      <c r="E5" s="13"/>
      <c r="F5" s="66"/>
      <c r="G5" s="13"/>
    </row>
    <row r="6" spans="1:8" ht="12.75" customHeight="1" x14ac:dyDescent="0.2">
      <c r="A6" s="2" t="s">
        <v>94</v>
      </c>
      <c r="B6" s="7" t="s">
        <v>95</v>
      </c>
      <c r="C6" s="227" t="s">
        <v>119</v>
      </c>
      <c r="D6" s="227"/>
      <c r="E6" s="227"/>
      <c r="F6" s="7" t="s">
        <v>96</v>
      </c>
      <c r="G6" s="29" t="s">
        <v>97</v>
      </c>
      <c r="H6" s="7"/>
    </row>
    <row r="7" spans="1:8" ht="12.75" customHeight="1" x14ac:dyDescent="0.2">
      <c r="A7" s="13"/>
      <c r="B7" s="66"/>
      <c r="C7" s="94">
        <v>-3500</v>
      </c>
      <c r="D7" s="66" t="s">
        <v>27</v>
      </c>
      <c r="E7" s="66" t="s">
        <v>1</v>
      </c>
      <c r="F7" s="66"/>
      <c r="G7" s="66"/>
    </row>
    <row r="8" spans="1:8" s="9" customFormat="1" ht="12.75" customHeight="1" x14ac:dyDescent="0.2">
      <c r="A8" s="118" t="s">
        <v>98</v>
      </c>
      <c r="B8" s="158">
        <v>1275.1952608691238</v>
      </c>
      <c r="C8" s="158">
        <v>1533.2239987631583</v>
      </c>
      <c r="D8" s="158">
        <v>3321.8681099739601</v>
      </c>
      <c r="E8" s="158">
        <v>1711.9271625554366</v>
      </c>
      <c r="F8" s="158">
        <v>6007.6193199999998</v>
      </c>
      <c r="G8" s="158">
        <v>209.35303300000001</v>
      </c>
    </row>
    <row r="9" spans="1:8" s="9" customFormat="1" ht="12.75" customHeight="1" x14ac:dyDescent="0.2">
      <c r="A9" s="119" t="s">
        <v>113</v>
      </c>
      <c r="B9" s="158">
        <v>1235.9011939022946</v>
      </c>
      <c r="C9" s="158">
        <v>1371.6177591160222</v>
      </c>
      <c r="D9" s="158">
        <v>3353.0870091623037</v>
      </c>
      <c r="E9" s="158">
        <v>1607.4095907480239</v>
      </c>
      <c r="F9" s="158">
        <v>8075.6930149999998</v>
      </c>
      <c r="G9" s="158">
        <v>186.384681</v>
      </c>
    </row>
    <row r="10" spans="1:8" s="9" customFormat="1" ht="12.75" customHeight="1" x14ac:dyDescent="0.2">
      <c r="A10" s="119" t="s">
        <v>99</v>
      </c>
      <c r="B10" s="158">
        <v>1160.6558263711479</v>
      </c>
      <c r="C10" s="158">
        <v>1356.3218681661981</v>
      </c>
      <c r="D10" s="158">
        <v>4248.5695309074963</v>
      </c>
      <c r="E10" s="158">
        <v>1663.3548145390234</v>
      </c>
      <c r="F10" s="158">
        <v>6759.8659500000003</v>
      </c>
      <c r="G10" s="158">
        <v>174.772684</v>
      </c>
    </row>
    <row r="11" spans="1:8" s="9" customFormat="1" ht="12.75" customHeight="1" x14ac:dyDescent="0.2">
      <c r="A11" s="119" t="s">
        <v>100</v>
      </c>
      <c r="B11" s="158">
        <v>1155.1094377048996</v>
      </c>
      <c r="C11" s="158">
        <v>1336.5807345360827</v>
      </c>
      <c r="D11" s="158">
        <v>3747.306111801242</v>
      </c>
      <c r="E11" s="158">
        <v>1626.1152328946976</v>
      </c>
      <c r="F11" s="158">
        <v>5650.7902679999997</v>
      </c>
      <c r="G11" s="158">
        <v>167.330804</v>
      </c>
    </row>
    <row r="12" spans="1:8" s="9" customFormat="1" ht="12.75" customHeight="1" x14ac:dyDescent="0.2">
      <c r="A12" s="119" t="s">
        <v>101</v>
      </c>
      <c r="B12" s="158">
        <v>1243.0146811516672</v>
      </c>
      <c r="C12" s="158">
        <v>1364.1547142454388</v>
      </c>
      <c r="D12" s="158">
        <v>4973.2532449076261</v>
      </c>
      <c r="E12" s="158">
        <v>1888.6672610237169</v>
      </c>
      <c r="F12" s="158">
        <v>5440.7275159999999</v>
      </c>
      <c r="G12" s="158">
        <v>174.91786400000001</v>
      </c>
    </row>
    <row r="13" spans="1:8" s="9" customFormat="1" ht="12.75" customHeight="1" x14ac:dyDescent="0.2">
      <c r="A13" s="119" t="s">
        <v>102</v>
      </c>
      <c r="B13" s="158">
        <v>1214.3344176739627</v>
      </c>
      <c r="C13" s="158">
        <v>1350.3869823352636</v>
      </c>
      <c r="D13" s="158">
        <v>5770.3436116504854</v>
      </c>
      <c r="E13" s="158">
        <v>2052.1620668393143</v>
      </c>
      <c r="F13" s="158">
        <v>4534.2</v>
      </c>
      <c r="G13" s="158">
        <v>165.13854499999999</v>
      </c>
    </row>
    <row r="14" spans="1:8" s="9" customFormat="1" ht="12.75" customHeight="1" x14ac:dyDescent="0.2">
      <c r="A14" s="119" t="s">
        <v>114</v>
      </c>
      <c r="B14" s="158">
        <v>1179.0393661800642</v>
      </c>
      <c r="C14" s="158">
        <v>1276.6945125672751</v>
      </c>
      <c r="D14" s="158">
        <v>4987.184964379453</v>
      </c>
      <c r="E14" s="158">
        <v>1754.9873127114547</v>
      </c>
      <c r="F14" s="158">
        <v>5449.566014</v>
      </c>
      <c r="G14" s="158">
        <v>158.56490500000001</v>
      </c>
    </row>
    <row r="15" spans="1:8" s="9" customFormat="1" ht="12.75" customHeight="1" x14ac:dyDescent="0.2">
      <c r="A15" s="119" t="s">
        <v>103</v>
      </c>
      <c r="B15" s="158">
        <v>1003.8735382892752</v>
      </c>
      <c r="C15" s="158">
        <v>1100.3438966083968</v>
      </c>
      <c r="D15" s="158">
        <v>2894.5670557717253</v>
      </c>
      <c r="E15" s="158">
        <v>1285.6796489817793</v>
      </c>
      <c r="F15" s="158">
        <v>4808.2666660000004</v>
      </c>
      <c r="G15" s="158">
        <v>152.899732</v>
      </c>
    </row>
    <row r="16" spans="1:8" s="9" customFormat="1" ht="12.75" customHeight="1" x14ac:dyDescent="0.2">
      <c r="A16" s="119" t="s">
        <v>112</v>
      </c>
      <c r="B16" s="158">
        <v>1159.6817025199755</v>
      </c>
      <c r="C16" s="158">
        <v>1255.2487828213034</v>
      </c>
      <c r="D16" s="158">
        <v>4167.4437648927724</v>
      </c>
      <c r="E16" s="158">
        <v>1599.0002812675791</v>
      </c>
      <c r="F16" s="158">
        <v>3416.954878</v>
      </c>
      <c r="G16" s="158">
        <v>157.801627</v>
      </c>
    </row>
    <row r="17" spans="1:22" s="9" customFormat="1" ht="12.75" customHeight="1" x14ac:dyDescent="0.2">
      <c r="A17" s="119" t="s">
        <v>115</v>
      </c>
      <c r="B17" s="158">
        <v>1198.9624103315268</v>
      </c>
      <c r="C17" s="158">
        <v>1402.0869421325522</v>
      </c>
      <c r="D17" s="158">
        <v>4985.7904589456093</v>
      </c>
      <c r="E17" s="158">
        <v>1938.4359738175147</v>
      </c>
      <c r="F17" s="158">
        <v>5610.4046159999998</v>
      </c>
      <c r="G17" s="158">
        <v>175.08151000000001</v>
      </c>
    </row>
    <row r="18" spans="1:22" s="9" customFormat="1" ht="12.75" customHeight="1" x14ac:dyDescent="0.2">
      <c r="A18" s="119" t="s">
        <v>104</v>
      </c>
      <c r="B18" s="158">
        <v>1198.280701797966</v>
      </c>
      <c r="C18" s="158">
        <v>1368.6292255833296</v>
      </c>
      <c r="D18" s="158">
        <v>4659.7441319632235</v>
      </c>
      <c r="E18" s="158">
        <v>1827.1855318186956</v>
      </c>
      <c r="F18" s="158">
        <v>5425.4904150000002</v>
      </c>
      <c r="G18" s="158">
        <v>165.67791199999999</v>
      </c>
    </row>
    <row r="19" spans="1:22" s="9" customFormat="1" ht="12.75" customHeight="1" x14ac:dyDescent="0.2">
      <c r="A19" s="119" t="s">
        <v>105</v>
      </c>
      <c r="B19" s="158">
        <v>1218.5783494837087</v>
      </c>
      <c r="C19" s="158">
        <v>1359.385178096034</v>
      </c>
      <c r="D19" s="158">
        <v>4123.7468514578186</v>
      </c>
      <c r="E19" s="158">
        <v>1758.9287371894509</v>
      </c>
      <c r="F19" s="158">
        <v>5999.4430169999996</v>
      </c>
      <c r="G19" s="158">
        <v>187.37028900000001</v>
      </c>
    </row>
    <row r="20" spans="1:22" s="9" customFormat="1" ht="12.75" customHeight="1" x14ac:dyDescent="0.2">
      <c r="A20" s="119" t="s">
        <v>106</v>
      </c>
      <c r="B20" s="158">
        <v>1199.3152396606399</v>
      </c>
      <c r="C20" s="158">
        <v>1349.2125747915645</v>
      </c>
      <c r="D20" s="158">
        <v>3891.6285202535137</v>
      </c>
      <c r="E20" s="158">
        <v>1733.342949331779</v>
      </c>
      <c r="F20" s="158">
        <v>5642.1343690000003</v>
      </c>
      <c r="G20" s="158">
        <v>172.27693099999999</v>
      </c>
    </row>
    <row r="21" spans="1:22" s="9" customFormat="1" ht="12.75" customHeight="1" x14ac:dyDescent="0.2">
      <c r="A21" s="119" t="s">
        <v>116</v>
      </c>
      <c r="B21" s="158">
        <v>1180.8986595646711</v>
      </c>
      <c r="C21" s="158">
        <v>1346.0739189054229</v>
      </c>
      <c r="D21" s="158">
        <v>4629.5086388269046</v>
      </c>
      <c r="E21" s="158">
        <v>1790.7544316366618</v>
      </c>
      <c r="F21" s="158">
        <v>5404.4761570000001</v>
      </c>
      <c r="G21" s="158">
        <v>169.940641</v>
      </c>
    </row>
    <row r="22" spans="1:22" s="9" customFormat="1" ht="12.75" customHeight="1" x14ac:dyDescent="0.2">
      <c r="A22" s="119" t="s">
        <v>107</v>
      </c>
      <c r="B22" s="158">
        <v>1170.6640178772911</v>
      </c>
      <c r="C22" s="158">
        <v>1313.2285494681178</v>
      </c>
      <c r="D22" s="158">
        <v>3551.9103516396681</v>
      </c>
      <c r="E22" s="158">
        <v>1614.7132595509206</v>
      </c>
      <c r="F22" s="158">
        <v>6337.0519020000002</v>
      </c>
      <c r="G22" s="158">
        <v>175.41481200000001</v>
      </c>
    </row>
    <row r="23" spans="1:22" s="9" customFormat="1" ht="12.75" customHeight="1" x14ac:dyDescent="0.2">
      <c r="A23" s="119" t="s">
        <v>108</v>
      </c>
      <c r="B23" s="158">
        <v>1119.4416434748036</v>
      </c>
      <c r="C23" s="158">
        <v>1261.2008645879198</v>
      </c>
      <c r="D23" s="158">
        <v>3557.6546453807905</v>
      </c>
      <c r="E23" s="158">
        <v>1565.8373698097487</v>
      </c>
      <c r="F23" s="158">
        <v>5282.4181259999996</v>
      </c>
      <c r="G23" s="158">
        <v>164.800161</v>
      </c>
    </row>
    <row r="24" spans="1:22" s="9" customFormat="1" ht="12.75" customHeight="1" x14ac:dyDescent="0.2">
      <c r="A24" s="119" t="s">
        <v>109</v>
      </c>
      <c r="B24" s="158">
        <v>1168.7617018362757</v>
      </c>
      <c r="C24" s="158">
        <v>1334.6829467198261</v>
      </c>
      <c r="D24" s="158">
        <v>4271.3175853804669</v>
      </c>
      <c r="E24" s="158">
        <v>1720.4557300275483</v>
      </c>
      <c r="F24" s="158">
        <v>6052.2078879999999</v>
      </c>
      <c r="G24" s="158">
        <v>181.283456</v>
      </c>
    </row>
    <row r="25" spans="1:22" s="9" customFormat="1" ht="12.75" customHeight="1" x14ac:dyDescent="0.2">
      <c r="A25" s="119" t="s">
        <v>110</v>
      </c>
      <c r="B25" s="158">
        <v>1159.2961654183066</v>
      </c>
      <c r="C25" s="158">
        <v>1310.2855494417436</v>
      </c>
      <c r="D25" s="158">
        <v>4491.7228030788965</v>
      </c>
      <c r="E25" s="158">
        <v>1764.5476439071301</v>
      </c>
      <c r="F25" s="158">
        <v>5422.5579809999999</v>
      </c>
      <c r="G25" s="158">
        <v>168.28440000000001</v>
      </c>
    </row>
    <row r="26" spans="1:22" s="9" customFormat="1" ht="12.75" customHeight="1" x14ac:dyDescent="0.2">
      <c r="A26" s="119" t="s">
        <v>111</v>
      </c>
      <c r="B26" s="158">
        <v>1192.3490019339688</v>
      </c>
      <c r="C26" s="158">
        <v>1320.5564158016148</v>
      </c>
      <c r="D26" s="158">
        <v>3734.8556140350879</v>
      </c>
      <c r="E26" s="158">
        <v>1661.3564512134719</v>
      </c>
      <c r="F26" s="158">
        <v>5511.9946620000001</v>
      </c>
      <c r="G26" s="158">
        <v>167.930587</v>
      </c>
    </row>
    <row r="27" spans="1:22" s="9" customFormat="1" ht="12.75" customHeight="1" x14ac:dyDescent="0.2">
      <c r="A27" s="119" t="s">
        <v>117</v>
      </c>
      <c r="B27" s="158">
        <v>1147.9158388051039</v>
      </c>
      <c r="C27" s="158">
        <v>1265.0268495651242</v>
      </c>
      <c r="D27" s="158">
        <v>4360.8168851934761</v>
      </c>
      <c r="E27" s="158">
        <v>1710.0475566588516</v>
      </c>
      <c r="F27" s="158">
        <v>5663.2376709999999</v>
      </c>
      <c r="G27" s="158">
        <v>177.24539200000001</v>
      </c>
    </row>
    <row r="28" spans="1:22" s="9" customFormat="1" ht="12.75" customHeight="1" x14ac:dyDescent="0.2">
      <c r="A28" s="119" t="s">
        <v>118</v>
      </c>
      <c r="B28" s="158">
        <v>1158.9413150594935</v>
      </c>
      <c r="C28" s="158">
        <v>1288.5138941201087</v>
      </c>
      <c r="D28" s="158">
        <v>3178.4643796750065</v>
      </c>
      <c r="E28" s="158">
        <v>1552.3529418118969</v>
      </c>
      <c r="F28" s="158">
        <v>4920.4850200000001</v>
      </c>
      <c r="G28" s="158">
        <v>185.07045600000001</v>
      </c>
    </row>
    <row r="29" spans="1:22" s="82" customFormat="1" ht="12.75" customHeight="1" x14ac:dyDescent="0.2">
      <c r="A29" s="120" t="s">
        <v>26</v>
      </c>
      <c r="B29" s="158">
        <v>812.19783004339911</v>
      </c>
      <c r="C29" s="158">
        <v>665.37556291390729</v>
      </c>
      <c r="D29" s="158">
        <v>864.91800000000001</v>
      </c>
      <c r="E29" s="158">
        <v>677.76950310559005</v>
      </c>
      <c r="F29" s="160">
        <v>1730.5625</v>
      </c>
      <c r="G29" s="158">
        <v>156.30330000000001</v>
      </c>
      <c r="H29" s="9"/>
      <c r="K29" s="9"/>
      <c r="L29" s="9"/>
      <c r="M29" s="9"/>
      <c r="N29" s="9"/>
      <c r="O29" s="9"/>
      <c r="P29" s="9"/>
      <c r="S29" s="9"/>
      <c r="V29" s="9"/>
    </row>
    <row r="30" spans="1:22" s="9" customFormat="1" ht="12.75" customHeight="1" x14ac:dyDescent="0.2">
      <c r="A30" s="41" t="s">
        <v>1</v>
      </c>
      <c r="B30" s="212">
        <v>1204.2471977962039</v>
      </c>
      <c r="C30" s="212">
        <v>1381.0114301629667</v>
      </c>
      <c r="D30" s="212">
        <v>4137.5776443654013</v>
      </c>
      <c r="E30" s="212">
        <v>1739.6913541654683</v>
      </c>
      <c r="F30" s="212">
        <v>5816.4088629999997</v>
      </c>
      <c r="G30" s="212">
        <v>180</v>
      </c>
    </row>
    <row r="31" spans="1:22" ht="12.75" customHeight="1" x14ac:dyDescent="0.2">
      <c r="A31" s="215"/>
      <c r="E31" s="35"/>
      <c r="K31" s="9"/>
      <c r="L31" s="9"/>
      <c r="M31" s="9"/>
      <c r="N31" s="9"/>
      <c r="O31" s="9"/>
      <c r="P31" s="9"/>
      <c r="Q31" s="9"/>
      <c r="R31" s="9"/>
      <c r="S31" s="9"/>
      <c r="T31" s="9"/>
      <c r="U31" s="9"/>
      <c r="V31" s="9"/>
    </row>
    <row r="32" spans="1:22" ht="12.75" customHeight="1" x14ac:dyDescent="0.2">
      <c r="C32" s="12"/>
      <c r="D32" s="12"/>
      <c r="E32" s="12"/>
    </row>
    <row r="34" spans="2:17" customFormat="1" ht="12.75" customHeight="1" x14ac:dyDescent="0.2">
      <c r="B34" s="116"/>
      <c r="C34" s="116"/>
      <c r="D34" s="116"/>
      <c r="E34" s="116"/>
      <c r="F34" s="116"/>
      <c r="G34" s="116"/>
      <c r="K34" s="116"/>
      <c r="L34" s="116"/>
      <c r="M34" s="116"/>
      <c r="N34" s="116"/>
      <c r="O34" s="116"/>
      <c r="P34" s="116"/>
      <c r="Q34" s="116"/>
    </row>
    <row r="35" spans="2:17" customFormat="1" ht="12.75" customHeight="1" x14ac:dyDescent="0.2"/>
    <row r="36" spans="2:17" customFormat="1" ht="12.75" customHeight="1" x14ac:dyDescent="0.2"/>
    <row r="37" spans="2:17" customFormat="1" ht="12.75" customHeight="1" x14ac:dyDescent="0.2"/>
    <row r="38" spans="2:17" customFormat="1" ht="12.75" customHeight="1" x14ac:dyDescent="0.2"/>
    <row r="39" spans="2:17" customFormat="1" ht="12.75" customHeight="1" x14ac:dyDescent="0.2"/>
    <row r="40" spans="2:17" customFormat="1" ht="12.75" customHeight="1" x14ac:dyDescent="0.2"/>
    <row r="41" spans="2:17" customFormat="1" ht="12.75" customHeight="1" x14ac:dyDescent="0.2"/>
    <row r="42" spans="2:17" customFormat="1" ht="12.75" customHeight="1" x14ac:dyDescent="0.2"/>
    <row r="43" spans="2:17" customFormat="1" ht="12.75" customHeight="1" x14ac:dyDescent="0.2"/>
    <row r="44" spans="2:17" customFormat="1" ht="12.75" customHeight="1" x14ac:dyDescent="0.2"/>
    <row r="45" spans="2:17" customFormat="1" ht="12.75" customHeight="1" x14ac:dyDescent="0.2"/>
    <row r="46" spans="2:17" customFormat="1" ht="12.75" customHeight="1" x14ac:dyDescent="0.2"/>
    <row r="47" spans="2:17" customFormat="1" ht="12.75" customHeight="1" x14ac:dyDescent="0.2"/>
    <row r="48" spans="2:17" customFormat="1" ht="12.75" customHeight="1" x14ac:dyDescent="0.2"/>
    <row r="49" spans="1:8" customFormat="1" ht="12.75" customHeight="1" x14ac:dyDescent="0.2"/>
    <row r="50" spans="1:8" customFormat="1" ht="12.75" customHeight="1" x14ac:dyDescent="0.2"/>
    <row r="51" spans="1:8" customFormat="1" ht="12.75" customHeight="1" x14ac:dyDescent="0.2"/>
    <row r="52" spans="1:8" customFormat="1" ht="12.75" customHeight="1" x14ac:dyDescent="0.2"/>
    <row r="53" spans="1:8" customFormat="1" ht="12.75" customHeight="1" x14ac:dyDescent="0.2"/>
    <row r="54" spans="1:8" customFormat="1" ht="12.75" customHeight="1" x14ac:dyDescent="0.2"/>
    <row r="55" spans="1:8" customFormat="1" ht="12.75" customHeight="1" x14ac:dyDescent="0.2"/>
    <row r="56" spans="1:8" customFormat="1" ht="12.75" customHeight="1" x14ac:dyDescent="0.2"/>
    <row r="57" spans="1:8" customFormat="1" ht="12.75" customHeight="1" x14ac:dyDescent="0.2"/>
    <row r="58" spans="1:8" customFormat="1" ht="12.75" customHeight="1" x14ac:dyDescent="0.2"/>
    <row r="59" spans="1:8" customFormat="1" ht="12.75" customHeight="1" x14ac:dyDescent="0.2"/>
    <row r="60" spans="1:8" customFormat="1" ht="12.75" customHeight="1" x14ac:dyDescent="0.2"/>
    <row r="61" spans="1:8" ht="12.75" customHeight="1" x14ac:dyDescent="0.2">
      <c r="A61"/>
      <c r="B61"/>
      <c r="C61"/>
      <c r="D61"/>
      <c r="E61"/>
      <c r="F61"/>
      <c r="G61"/>
      <c r="H61"/>
    </row>
  </sheetData>
  <mergeCells count="1">
    <mergeCell ref="C6:E6"/>
  </mergeCells>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65"/>
  <sheetViews>
    <sheetView showGridLines="0" workbookViewId="0"/>
  </sheetViews>
  <sheetFormatPr defaultRowHeight="12.75" x14ac:dyDescent="0.2"/>
  <cols>
    <col min="1" max="1" width="3" customWidth="1"/>
    <col min="2" max="2" width="140.7109375" customWidth="1"/>
  </cols>
  <sheetData>
    <row r="2" spans="2:2" x14ac:dyDescent="0.2">
      <c r="B2" s="199"/>
    </row>
    <row r="3" spans="2:2" ht="15" x14ac:dyDescent="0.25">
      <c r="B3" s="200" t="s">
        <v>193</v>
      </c>
    </row>
    <row r="4" spans="2:2" ht="15" x14ac:dyDescent="0.25">
      <c r="B4" s="201" t="s">
        <v>265</v>
      </c>
    </row>
    <row r="5" spans="2:2" ht="15" x14ac:dyDescent="0.25">
      <c r="B5" s="201" t="s">
        <v>266</v>
      </c>
    </row>
    <row r="6" spans="2:2" ht="15" x14ac:dyDescent="0.25">
      <c r="B6" s="201"/>
    </row>
    <row r="7" spans="2:2" ht="15" x14ac:dyDescent="0.25">
      <c r="B7" s="200" t="s">
        <v>194</v>
      </c>
    </row>
    <row r="8" spans="2:2" ht="45" x14ac:dyDescent="0.25">
      <c r="B8" s="201" t="s">
        <v>267</v>
      </c>
    </row>
    <row r="9" spans="2:2" ht="60" x14ac:dyDescent="0.25">
      <c r="B9" s="201" t="s">
        <v>268</v>
      </c>
    </row>
    <row r="10" spans="2:2" ht="60" x14ac:dyDescent="0.25">
      <c r="B10" s="201" t="s">
        <v>269</v>
      </c>
    </row>
    <row r="11" spans="2:2" ht="15" x14ac:dyDescent="0.25">
      <c r="B11" s="201"/>
    </row>
    <row r="12" spans="2:2" ht="15" x14ac:dyDescent="0.25">
      <c r="B12" s="200" t="s">
        <v>195</v>
      </c>
    </row>
    <row r="13" spans="2:2" ht="15" x14ac:dyDescent="0.25">
      <c r="B13" s="201" t="s">
        <v>196</v>
      </c>
    </row>
    <row r="14" spans="2:2" ht="21.75" customHeight="1" x14ac:dyDescent="0.25">
      <c r="B14" s="201" t="s">
        <v>197</v>
      </c>
    </row>
    <row r="15" spans="2:2" ht="30" x14ac:dyDescent="0.25">
      <c r="B15" s="201" t="s">
        <v>198</v>
      </c>
    </row>
    <row r="16" spans="2:2" ht="15" x14ac:dyDescent="0.25">
      <c r="B16" s="202" t="s">
        <v>199</v>
      </c>
    </row>
    <row r="17" spans="2:2" ht="15" x14ac:dyDescent="0.25">
      <c r="B17" s="202"/>
    </row>
    <row r="18" spans="2:2" ht="15" x14ac:dyDescent="0.25">
      <c r="B18" s="202" t="s">
        <v>200</v>
      </c>
    </row>
    <row r="19" spans="2:2" ht="19.5" customHeight="1" x14ac:dyDescent="0.25">
      <c r="B19" s="202" t="s">
        <v>201</v>
      </c>
    </row>
    <row r="20" spans="2:2" ht="15" x14ac:dyDescent="0.25">
      <c r="B20" s="202" t="s">
        <v>202</v>
      </c>
    </row>
    <row r="21" spans="2:2" ht="15" x14ac:dyDescent="0.25">
      <c r="B21" s="202"/>
    </row>
    <row r="22" spans="2:2" ht="225" x14ac:dyDescent="0.25">
      <c r="B22" s="213" t="s">
        <v>270</v>
      </c>
    </row>
    <row r="65" spans="9:9" x14ac:dyDescent="0.2">
      <c r="I65" s="185"/>
    </row>
  </sheetData>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B2:C36"/>
  <sheetViews>
    <sheetView showGridLines="0" workbookViewId="0"/>
  </sheetViews>
  <sheetFormatPr defaultColWidth="9.140625" defaultRowHeight="12" x14ac:dyDescent="0.2"/>
  <cols>
    <col min="1" max="1" width="4.7109375" style="3" customWidth="1"/>
    <col min="2" max="2" width="11.42578125" style="3" customWidth="1"/>
    <col min="3" max="16384" width="9.140625" style="3"/>
  </cols>
  <sheetData>
    <row r="2" spans="2:3" x14ac:dyDescent="0.2">
      <c r="B2" s="4" t="s">
        <v>151</v>
      </c>
    </row>
    <row r="3" spans="2:3" x14ac:dyDescent="0.2">
      <c r="B3" s="53"/>
    </row>
    <row r="4" spans="2:3" x14ac:dyDescent="0.2">
      <c r="B4" s="53"/>
    </row>
    <row r="5" spans="2:3" x14ac:dyDescent="0.2">
      <c r="B5" s="4" t="s">
        <v>95</v>
      </c>
    </row>
    <row r="6" spans="2:3" x14ac:dyDescent="0.2">
      <c r="B6" s="3" t="s">
        <v>169</v>
      </c>
      <c r="C6" s="54" t="s">
        <v>249</v>
      </c>
    </row>
    <row r="7" spans="2:3" x14ac:dyDescent="0.2">
      <c r="B7" s="3" t="s">
        <v>170</v>
      </c>
      <c r="C7" s="54" t="s">
        <v>250</v>
      </c>
    </row>
    <row r="8" spans="2:3" x14ac:dyDescent="0.2">
      <c r="B8" s="3" t="s">
        <v>171</v>
      </c>
      <c r="C8" s="54" t="s">
        <v>251</v>
      </c>
    </row>
    <row r="9" spans="2:3" x14ac:dyDescent="0.2">
      <c r="B9" s="3" t="s">
        <v>172</v>
      </c>
      <c r="C9" s="54" t="s">
        <v>252</v>
      </c>
    </row>
    <row r="10" spans="2:3" x14ac:dyDescent="0.2">
      <c r="B10" s="3" t="s">
        <v>173</v>
      </c>
      <c r="C10" s="54" t="s">
        <v>253</v>
      </c>
    </row>
    <row r="11" spans="2:3" x14ac:dyDescent="0.2">
      <c r="C11" s="54"/>
    </row>
    <row r="12" spans="2:3" x14ac:dyDescent="0.2">
      <c r="C12" s="54"/>
    </row>
    <row r="13" spans="2:3" x14ac:dyDescent="0.2">
      <c r="B13" s="4" t="s">
        <v>148</v>
      </c>
    </row>
    <row r="14" spans="2:3" x14ac:dyDescent="0.2">
      <c r="B14" s="3" t="s">
        <v>161</v>
      </c>
      <c r="C14" s="54" t="s">
        <v>254</v>
      </c>
    </row>
    <row r="15" spans="2:3" x14ac:dyDescent="0.2">
      <c r="B15" s="3" t="s">
        <v>162</v>
      </c>
      <c r="C15" s="54" t="s">
        <v>255</v>
      </c>
    </row>
    <row r="16" spans="2:3" x14ac:dyDescent="0.2">
      <c r="B16" s="3" t="s">
        <v>174</v>
      </c>
      <c r="C16" s="54" t="s">
        <v>256</v>
      </c>
    </row>
    <row r="17" spans="2:3" x14ac:dyDescent="0.2">
      <c r="B17" s="3" t="s">
        <v>175</v>
      </c>
      <c r="C17" s="54" t="s">
        <v>257</v>
      </c>
    </row>
    <row r="18" spans="2:3" x14ac:dyDescent="0.2">
      <c r="B18" s="3" t="s">
        <v>165</v>
      </c>
      <c r="C18" s="54" t="s">
        <v>258</v>
      </c>
    </row>
    <row r="19" spans="2:3" x14ac:dyDescent="0.2">
      <c r="C19" s="54"/>
    </row>
    <row r="20" spans="2:3" x14ac:dyDescent="0.2">
      <c r="C20" s="54"/>
    </row>
    <row r="21" spans="2:3" x14ac:dyDescent="0.2">
      <c r="B21" s="4" t="s">
        <v>96</v>
      </c>
    </row>
    <row r="22" spans="2:3" ht="12.75" x14ac:dyDescent="0.2">
      <c r="B22" s="3" t="s">
        <v>166</v>
      </c>
      <c r="C22" s="185" t="s">
        <v>259</v>
      </c>
    </row>
    <row r="23" spans="2:3" ht="12.75" x14ac:dyDescent="0.2">
      <c r="B23" s="3" t="s">
        <v>167</v>
      </c>
      <c r="C23" s="185" t="s">
        <v>260</v>
      </c>
    </row>
    <row r="24" spans="2:3" ht="12.75" x14ac:dyDescent="0.2">
      <c r="B24" s="3" t="s">
        <v>168</v>
      </c>
      <c r="C24" s="185" t="s">
        <v>271</v>
      </c>
    </row>
    <row r="25" spans="2:3" ht="12.75" x14ac:dyDescent="0.2">
      <c r="B25" s="3" t="s">
        <v>176</v>
      </c>
      <c r="C25" s="185" t="s">
        <v>261</v>
      </c>
    </row>
    <row r="28" spans="2:3" x14ac:dyDescent="0.2">
      <c r="B28" s="4" t="s">
        <v>97</v>
      </c>
    </row>
    <row r="29" spans="2:3" x14ac:dyDescent="0.2">
      <c r="B29" s="3" t="s">
        <v>82</v>
      </c>
      <c r="C29" s="54" t="s">
        <v>211</v>
      </c>
    </row>
    <row r="30" spans="2:3" x14ac:dyDescent="0.2">
      <c r="B30" s="3" t="s">
        <v>83</v>
      </c>
      <c r="C30" s="54" t="s">
        <v>212</v>
      </c>
    </row>
    <row r="31" spans="2:3" x14ac:dyDescent="0.2">
      <c r="B31" s="3" t="s">
        <v>85</v>
      </c>
      <c r="C31" s="54" t="s">
        <v>213</v>
      </c>
    </row>
    <row r="32" spans="2:3" x14ac:dyDescent="0.2">
      <c r="B32" s="3" t="s">
        <v>177</v>
      </c>
      <c r="C32" s="54" t="s">
        <v>262</v>
      </c>
    </row>
    <row r="33" spans="2:3" x14ac:dyDescent="0.2">
      <c r="C33" s="54"/>
    </row>
    <row r="34" spans="2:3" x14ac:dyDescent="0.2">
      <c r="B34" s="4" t="s">
        <v>149</v>
      </c>
    </row>
    <row r="35" spans="2:3" ht="12.75" x14ac:dyDescent="0.2">
      <c r="B35" s="3" t="s">
        <v>93</v>
      </c>
      <c r="C35" s="185" t="s">
        <v>247</v>
      </c>
    </row>
    <row r="36" spans="2:3" x14ac:dyDescent="0.2">
      <c r="C36" s="54"/>
    </row>
  </sheetData>
  <hyperlinks>
    <hyperlink ref="C6" location="'PB Tab 1-2'!A1" display="Körsträckor och antal personbilar efter tjänstevikt och ägare år 2015" xr:uid="{00000000-0004-0000-0200-000000000000}"/>
    <hyperlink ref="C7" location="'PB Tab 1-2'!A1" display="Körsträckor och antal personbilar efter ägare år 2015" xr:uid="{00000000-0004-0000-0200-000001000000}"/>
    <hyperlink ref="C8" location="'PB Tab 3-4'!A1" display="Körsträckor och antal personbilar efter årsmodell/tillverkningsår och ägare år 2015" xr:uid="{00000000-0004-0000-0200-000002000000}"/>
    <hyperlink ref="C9" location="'PB Tab 3-4'!A1" display="Körsträckor och antal personbilar efter drivmedel och ägare år 2015" xr:uid="{00000000-0004-0000-0200-000003000000}"/>
    <hyperlink ref="C10" location="'PB Tab 5'!A1" display="Genomsnittlig körsträcka i mil fördelat på ägare, årsvis 2005-2015" xr:uid="{00000000-0004-0000-0200-000004000000}"/>
    <hyperlink ref="C14" location="'LB Tab 1'!A1" display="Körsträckor och antal lastbilar efter årsmodell/tillverkningsår och totalvikt år 2015" xr:uid="{00000000-0004-0000-0200-000005000000}"/>
    <hyperlink ref="C15" location="'LB Tab 2-3'!A1" display="Körsträckor och antal lastbilar efter totalvikt år 2015" xr:uid="{00000000-0004-0000-0200-000006000000}"/>
    <hyperlink ref="C16" location="'LB Tab 2-3'!A1" display="Körsträckor och antal lastbilar efter maxlastvikt år 2015" xr:uid="{00000000-0004-0000-0200-000007000000}"/>
    <hyperlink ref="C17" location="'LB Tab 4-5'!A1" display="Körsträckor och antal lastbilar efter karosseri år 2015" xr:uid="{00000000-0004-0000-0200-000008000000}"/>
    <hyperlink ref="C18" location="'LB Tab 4-5'!A1" display="Genomsnittlig körsträcka i mil fördelat på lätt och tung lastbil, årsvis 2005-2015" xr:uid="{00000000-0004-0000-0200-000009000000}"/>
    <hyperlink ref="C22" location="'BU Tab 1-2'!A1" display="Körsträckor och antal bussar efter årsmodell/tillverkningsår år 2016" xr:uid="{00000000-0004-0000-0200-00000A000000}"/>
    <hyperlink ref="C23" location="'BU Tab 1-2'!A1" display="Körsträckor och antal bussar efter antal passagerare år 2016" xr:uid="{00000000-0004-0000-0200-00000B000000}"/>
    <hyperlink ref="C25" location="'BU Tab 3-4'!A1" display="Genomsnittlig körsträcka i mil fördelat ägare, årsvis 2006–2016" xr:uid="{00000000-0004-0000-0200-00000C000000}"/>
    <hyperlink ref="C29" location="'MC Tab 1-3'!A1" display="Körsträckor och antal motorcyklar efter årsmodell/tillverkningsår och ägare år 2014" xr:uid="{00000000-0004-0000-0200-00000D000000}"/>
    <hyperlink ref="C30" location="'MC Tab 1-3'!A1" display="Körsträckor och antal motorcyklar efter cylindervolym och ägare år 2014" xr:uid="{00000000-0004-0000-0200-00000E000000}"/>
    <hyperlink ref="C31" location="'MC Tab 1-3'!A1" display="Körsträckor och antal motorcyklar efter ägare år 2014" xr:uid="{00000000-0004-0000-0200-00000F000000}"/>
    <hyperlink ref="C35" location="'RS Tab 1'!A1" display="Genomsnittlig körsträcka i mil efter län och fordonsslag år 2018" xr:uid="{00000000-0004-0000-0200-000010000000}"/>
    <hyperlink ref="C24" location="'BU Tab 3-4'!A1" display="Körsträckor och antal bussar efter drivmedel  år 2016" xr:uid="{00000000-0004-0000-0200-000011000000}"/>
    <hyperlink ref="C32" location="'MC Tab 4'!A1" display="Genomsnittlig körsträcka i mil fördelat på ägarkategori, årsvis 2004‑2014" xr:uid="{00000000-0004-0000-0200-000012000000}"/>
  </hyperlink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0">
    <tabColor rgb="FF00B050"/>
    <pageSetUpPr fitToPage="1"/>
  </sheetPr>
  <dimension ref="A1:X42"/>
  <sheetViews>
    <sheetView showGridLines="0" zoomScaleNormal="100" workbookViewId="0"/>
  </sheetViews>
  <sheetFormatPr defaultColWidth="9.140625" defaultRowHeight="12.75" customHeight="1" x14ac:dyDescent="0.2"/>
  <cols>
    <col min="1" max="1" width="15.7109375" style="2" customWidth="1"/>
    <col min="2" max="2" width="13.28515625" style="2" customWidth="1"/>
    <col min="3" max="3" width="14.7109375" style="2" customWidth="1"/>
    <col min="4" max="4" width="2.42578125" style="2" customWidth="1"/>
    <col min="5" max="5" width="12.28515625" style="2" customWidth="1"/>
    <col min="6" max="6" width="9.140625" style="2"/>
    <col min="7" max="7" width="2.42578125" style="2" customWidth="1"/>
    <col min="8" max="8" width="9.5703125" style="2" customWidth="1"/>
    <col min="9" max="9" width="10.28515625" style="2" customWidth="1"/>
    <col min="10" max="10" width="11.85546875" style="2" customWidth="1"/>
    <col min="11" max="12" width="11.7109375" customWidth="1"/>
    <col min="13" max="13" width="11.5703125" customWidth="1"/>
    <col min="14" max="14" width="14.5703125" customWidth="1"/>
    <col min="15" max="15" width="14.42578125" customWidth="1"/>
    <col min="16" max="16" width="17.140625" customWidth="1"/>
    <col min="17" max="17" width="10" bestFit="1" customWidth="1"/>
    <col min="18" max="18" width="10.85546875" bestFit="1" customWidth="1"/>
    <col min="20" max="20" width="12.7109375" customWidth="1"/>
    <col min="21" max="21" width="9.5703125" bestFit="1" customWidth="1"/>
    <col min="23" max="23" width="9.140625" style="2"/>
    <col min="24" max="24" width="9.5703125" style="2" bestFit="1" customWidth="1"/>
    <col min="25" max="16384" width="9.140625" style="2"/>
  </cols>
  <sheetData>
    <row r="1" spans="1:24" ht="12.75" customHeight="1" x14ac:dyDescent="0.2">
      <c r="I1" s="28"/>
    </row>
    <row r="2" spans="1:24" ht="12.75" customHeight="1" x14ac:dyDescent="0.2">
      <c r="A2" s="77" t="s">
        <v>156</v>
      </c>
      <c r="B2" s="16"/>
      <c r="C2" s="16"/>
      <c r="D2" s="16"/>
    </row>
    <row r="3" spans="1:24" ht="12.75" customHeight="1" x14ac:dyDescent="0.2">
      <c r="A3" s="4" t="s">
        <v>218</v>
      </c>
      <c r="B3" s="16"/>
      <c r="C3" s="16"/>
      <c r="D3" s="16"/>
    </row>
    <row r="4" spans="1:24" ht="12.75" customHeight="1" x14ac:dyDescent="0.2">
      <c r="A4" s="171" t="s">
        <v>219</v>
      </c>
      <c r="B4" s="16"/>
      <c r="C4" s="16"/>
      <c r="D4" s="16"/>
    </row>
    <row r="5" spans="1:24" ht="12.75" customHeight="1" x14ac:dyDescent="0.2">
      <c r="A5" s="13"/>
      <c r="B5" s="43"/>
      <c r="C5" s="43"/>
      <c r="D5" s="43"/>
      <c r="E5" s="43"/>
      <c r="F5" s="43"/>
      <c r="G5" s="43"/>
      <c r="H5" s="13"/>
      <c r="I5" s="13"/>
      <c r="J5" s="13"/>
    </row>
    <row r="6" spans="1:24" s="69" customFormat="1" ht="12.75" customHeight="1" x14ac:dyDescent="0.2">
      <c r="B6" s="227" t="s">
        <v>71</v>
      </c>
      <c r="C6" s="227"/>
      <c r="D6" s="5"/>
      <c r="E6" s="227" t="s">
        <v>15</v>
      </c>
      <c r="F6" s="227"/>
      <c r="G6" s="2"/>
      <c r="H6" s="227" t="s">
        <v>16</v>
      </c>
      <c r="I6" s="227"/>
      <c r="J6" s="227"/>
      <c r="K6"/>
      <c r="L6"/>
      <c r="M6"/>
      <c r="N6"/>
      <c r="O6"/>
      <c r="P6"/>
      <c r="Q6"/>
      <c r="R6"/>
      <c r="S6"/>
      <c r="T6"/>
      <c r="U6"/>
      <c r="V6"/>
    </row>
    <row r="7" spans="1:24" ht="12.75" customHeight="1" x14ac:dyDescent="0.2">
      <c r="A7" s="69" t="s">
        <v>13</v>
      </c>
      <c r="B7" s="7" t="s">
        <v>120</v>
      </c>
      <c r="C7" s="7" t="s">
        <v>122</v>
      </c>
      <c r="D7" s="7"/>
      <c r="E7" s="7" t="s">
        <v>120</v>
      </c>
      <c r="F7" s="7" t="s">
        <v>122</v>
      </c>
      <c r="G7" s="7"/>
      <c r="H7" s="7" t="s">
        <v>120</v>
      </c>
      <c r="I7" s="7" t="s">
        <v>122</v>
      </c>
    </row>
    <row r="8" spans="1:24" s="69" customFormat="1" ht="12.75" customHeight="1" x14ac:dyDescent="0.2">
      <c r="A8" s="10" t="s">
        <v>11</v>
      </c>
      <c r="B8" s="17" t="s">
        <v>92</v>
      </c>
      <c r="C8" s="17" t="s">
        <v>92</v>
      </c>
      <c r="D8" s="17"/>
      <c r="E8" s="17" t="s">
        <v>92</v>
      </c>
      <c r="F8" s="17" t="s">
        <v>92</v>
      </c>
      <c r="G8" s="17"/>
      <c r="H8" s="17" t="s">
        <v>92</v>
      </c>
      <c r="I8" s="17" t="s">
        <v>92</v>
      </c>
      <c r="J8" s="78" t="s">
        <v>1</v>
      </c>
      <c r="K8"/>
      <c r="L8"/>
      <c r="M8"/>
      <c r="N8"/>
      <c r="O8"/>
      <c r="P8"/>
      <c r="Q8"/>
      <c r="R8"/>
      <c r="S8"/>
      <c r="T8"/>
      <c r="U8"/>
      <c r="V8"/>
    </row>
    <row r="9" spans="1:24" ht="12.75" customHeight="1" x14ac:dyDescent="0.2">
      <c r="A9" s="76" t="s">
        <v>141</v>
      </c>
      <c r="B9" s="24">
        <v>9023546.8000000007</v>
      </c>
      <c r="C9" s="24">
        <v>2261642</v>
      </c>
      <c r="D9" s="24"/>
      <c r="E9" s="24">
        <v>25948</v>
      </c>
      <c r="F9" s="24">
        <v>7155</v>
      </c>
      <c r="G9" s="24"/>
      <c r="H9" s="24">
        <f>B9/E9</f>
        <v>347.75500231231695</v>
      </c>
      <c r="I9" s="24">
        <f>C9/F9</f>
        <v>316.09252271139064</v>
      </c>
      <c r="J9" s="24">
        <f>(B9+C9)/(E9+F9)</f>
        <v>340.91136150802043</v>
      </c>
      <c r="W9" s="12"/>
      <c r="X9" s="9"/>
    </row>
    <row r="10" spans="1:24" ht="12.75" customHeight="1" x14ac:dyDescent="0.2">
      <c r="A10" s="76" t="s">
        <v>140</v>
      </c>
      <c r="B10" s="24">
        <v>67335015.700000003</v>
      </c>
      <c r="C10" s="24">
        <v>13454841.800000001</v>
      </c>
      <c r="D10" s="24"/>
      <c r="E10" s="24">
        <v>89444</v>
      </c>
      <c r="F10" s="24">
        <v>18738</v>
      </c>
      <c r="G10" s="24"/>
      <c r="H10" s="24">
        <f t="shared" ref="H10:H23" si="0">B10/E10</f>
        <v>752.81758083269983</v>
      </c>
      <c r="I10" s="24">
        <f t="shared" ref="I10:I23" si="1">C10/F10</f>
        <v>718.05111538051028</v>
      </c>
      <c r="J10" s="24">
        <f t="shared" ref="J10:J23" si="2">(B10+C10)/(E10+F10)</f>
        <v>746.7957469819379</v>
      </c>
      <c r="W10" s="12"/>
      <c r="X10" s="9"/>
    </row>
    <row r="11" spans="1:24" ht="12.75" customHeight="1" x14ac:dyDescent="0.2">
      <c r="A11" s="76" t="s">
        <v>129</v>
      </c>
      <c r="B11" s="24">
        <v>147302147.19999999</v>
      </c>
      <c r="C11" s="24">
        <v>24332999.699999999</v>
      </c>
      <c r="D11" s="24"/>
      <c r="E11" s="24">
        <v>195732</v>
      </c>
      <c r="F11" s="24">
        <v>37572</v>
      </c>
      <c r="G11" s="24"/>
      <c r="H11" s="24">
        <f t="shared" si="0"/>
        <v>752.57059244272773</v>
      </c>
      <c r="I11" s="24">
        <f t="shared" si="1"/>
        <v>647.63652986266368</v>
      </c>
      <c r="J11" s="24">
        <f t="shared" si="2"/>
        <v>735.67168544045524</v>
      </c>
      <c r="W11" s="12"/>
      <c r="X11" s="9"/>
    </row>
    <row r="12" spans="1:24" ht="12.75" customHeight="1" x14ac:dyDescent="0.2">
      <c r="A12" s="76" t="s">
        <v>130</v>
      </c>
      <c r="B12" s="24">
        <v>341114992</v>
      </c>
      <c r="C12" s="24">
        <v>63884710.799999997</v>
      </c>
      <c r="D12" s="24"/>
      <c r="E12" s="24">
        <v>375385</v>
      </c>
      <c r="F12" s="24">
        <v>75549</v>
      </c>
      <c r="G12" s="24"/>
      <c r="H12" s="24">
        <f t="shared" si="0"/>
        <v>908.70703943950878</v>
      </c>
      <c r="I12" s="24">
        <f t="shared" si="1"/>
        <v>845.60630584124203</v>
      </c>
      <c r="J12" s="24">
        <f t="shared" si="2"/>
        <v>898.13521003073618</v>
      </c>
      <c r="W12" s="12"/>
      <c r="X12" s="9"/>
    </row>
    <row r="13" spans="1:24" ht="12.75" customHeight="1" x14ac:dyDescent="0.2">
      <c r="A13" s="76" t="s">
        <v>131</v>
      </c>
      <c r="B13" s="24">
        <v>340847570.39999998</v>
      </c>
      <c r="C13" s="24">
        <v>67870228.799999997</v>
      </c>
      <c r="D13" s="24"/>
      <c r="E13" s="24">
        <v>358887</v>
      </c>
      <c r="F13" s="24">
        <v>79621</v>
      </c>
      <c r="G13" s="24"/>
      <c r="H13" s="24">
        <f t="shared" si="0"/>
        <v>949.73507092761781</v>
      </c>
      <c r="I13" s="24">
        <f t="shared" si="1"/>
        <v>852.4161816606171</v>
      </c>
      <c r="J13" s="24">
        <f t="shared" si="2"/>
        <v>932.06463553686592</v>
      </c>
      <c r="W13" s="12"/>
      <c r="X13" s="9"/>
    </row>
    <row r="14" spans="1:24" ht="12.75" customHeight="1" x14ac:dyDescent="0.2">
      <c r="A14" s="76" t="s">
        <v>132</v>
      </c>
      <c r="B14" s="24">
        <v>632745247.29999995</v>
      </c>
      <c r="C14" s="24">
        <v>137182928</v>
      </c>
      <c r="D14" s="24"/>
      <c r="E14" s="24">
        <v>605598</v>
      </c>
      <c r="F14" s="24">
        <v>140044</v>
      </c>
      <c r="G14" s="24"/>
      <c r="H14" s="24">
        <f t="shared" si="0"/>
        <v>1044.8271746273931</v>
      </c>
      <c r="I14" s="24">
        <f t="shared" si="1"/>
        <v>979.57019222530062</v>
      </c>
      <c r="J14" s="24">
        <f t="shared" si="2"/>
        <v>1032.5708252754002</v>
      </c>
      <c r="W14" s="12"/>
      <c r="X14" s="9"/>
    </row>
    <row r="15" spans="1:24" ht="12.75" customHeight="1" x14ac:dyDescent="0.2">
      <c r="A15" s="76" t="s">
        <v>133</v>
      </c>
      <c r="B15" s="24">
        <v>647328174.89999998</v>
      </c>
      <c r="C15" s="24">
        <v>179709788.09999999</v>
      </c>
      <c r="D15" s="24"/>
      <c r="E15" s="24">
        <v>572829</v>
      </c>
      <c r="F15" s="24">
        <v>158958</v>
      </c>
      <c r="G15" s="24"/>
      <c r="H15" s="24">
        <f t="shared" si="0"/>
        <v>1130.0548242145562</v>
      </c>
      <c r="I15" s="24">
        <f t="shared" si="1"/>
        <v>1130.5488751745743</v>
      </c>
      <c r="J15" s="24">
        <f t="shared" si="2"/>
        <v>1130.1621414427968</v>
      </c>
      <c r="W15" s="12"/>
      <c r="X15" s="9"/>
    </row>
    <row r="16" spans="1:24" ht="12.75" customHeight="1" x14ac:dyDescent="0.2">
      <c r="A16" s="76" t="s">
        <v>134</v>
      </c>
      <c r="B16" s="24">
        <v>766876075.29999995</v>
      </c>
      <c r="C16" s="24">
        <v>224547569.30000001</v>
      </c>
      <c r="D16" s="24"/>
      <c r="E16" s="24">
        <v>630842</v>
      </c>
      <c r="F16" s="24">
        <v>180107</v>
      </c>
      <c r="G16" s="24"/>
      <c r="H16" s="24">
        <f t="shared" si="0"/>
        <v>1215.6389005487902</v>
      </c>
      <c r="I16" s="24">
        <f t="shared" si="1"/>
        <v>1246.7453752491574</v>
      </c>
      <c r="J16" s="24">
        <f t="shared" si="2"/>
        <v>1222.5474655002965</v>
      </c>
      <c r="W16" s="12"/>
      <c r="X16" s="9"/>
    </row>
    <row r="17" spans="1:24" ht="12.75" customHeight="1" x14ac:dyDescent="0.2">
      <c r="A17" s="76" t="s">
        <v>135</v>
      </c>
      <c r="B17" s="24">
        <v>803160945.79999995</v>
      </c>
      <c r="C17" s="24">
        <v>272796390.80000001</v>
      </c>
      <c r="D17" s="24"/>
      <c r="E17" s="24">
        <v>589014</v>
      </c>
      <c r="F17" s="24">
        <v>189712</v>
      </c>
      <c r="G17" s="24"/>
      <c r="H17" s="24">
        <f t="shared" si="0"/>
        <v>1363.5685158587062</v>
      </c>
      <c r="I17" s="24">
        <f t="shared" si="1"/>
        <v>1437.9501075314161</v>
      </c>
      <c r="J17" s="24">
        <f t="shared" si="2"/>
        <v>1381.6892419156416</v>
      </c>
      <c r="W17" s="12"/>
      <c r="X17" s="9"/>
    </row>
    <row r="18" spans="1:24" ht="12.75" customHeight="1" x14ac:dyDescent="0.2">
      <c r="A18" s="76" t="s">
        <v>136</v>
      </c>
      <c r="B18" s="24">
        <v>979463095.20000005</v>
      </c>
      <c r="C18" s="24">
        <v>743249656.79999995</v>
      </c>
      <c r="D18" s="24"/>
      <c r="E18" s="24">
        <v>638497</v>
      </c>
      <c r="F18" s="24">
        <v>427656</v>
      </c>
      <c r="G18" s="24"/>
      <c r="H18" s="24">
        <f t="shared" si="0"/>
        <v>1534.0136213639219</v>
      </c>
      <c r="I18" s="24">
        <f t="shared" si="1"/>
        <v>1737.9614849318143</v>
      </c>
      <c r="J18" s="24">
        <f t="shared" si="2"/>
        <v>1615.8213239563177</v>
      </c>
      <c r="W18" s="12"/>
      <c r="X18" s="9"/>
    </row>
    <row r="19" spans="1:24" ht="12.75" customHeight="1" x14ac:dyDescent="0.2">
      <c r="A19" s="76" t="s">
        <v>137</v>
      </c>
      <c r="B19" s="24">
        <v>144330660.19999999</v>
      </c>
      <c r="C19" s="24">
        <v>164001781.5</v>
      </c>
      <c r="D19" s="24"/>
      <c r="E19" s="24">
        <v>113520</v>
      </c>
      <c r="F19" s="24">
        <v>102685</v>
      </c>
      <c r="G19" s="24"/>
      <c r="H19" s="24">
        <f t="shared" si="0"/>
        <v>1271.4117353770259</v>
      </c>
      <c r="I19" s="24">
        <f t="shared" si="1"/>
        <v>1597.1347470419244</v>
      </c>
      <c r="J19" s="24">
        <f t="shared" si="2"/>
        <v>1426.1115223977242</v>
      </c>
      <c r="W19" s="12"/>
      <c r="X19" s="9"/>
    </row>
    <row r="20" spans="1:24" ht="12.75" customHeight="1" x14ac:dyDescent="0.2">
      <c r="A20" s="76" t="s">
        <v>138</v>
      </c>
      <c r="B20" s="24">
        <v>19017223.899999999</v>
      </c>
      <c r="C20" s="24">
        <v>41631366.200000003</v>
      </c>
      <c r="D20" s="24"/>
      <c r="E20" s="24">
        <v>22027</v>
      </c>
      <c r="F20" s="24">
        <v>17418</v>
      </c>
      <c r="G20" s="24"/>
      <c r="H20" s="24">
        <f t="shared" si="0"/>
        <v>863.35969037998814</v>
      </c>
      <c r="I20" s="24">
        <f t="shared" si="1"/>
        <v>2390.1346997359055</v>
      </c>
      <c r="J20" s="24">
        <f t="shared" si="2"/>
        <v>1537.5482342502219</v>
      </c>
      <c r="W20" s="12"/>
      <c r="X20" s="9"/>
    </row>
    <row r="21" spans="1:24" ht="12.75" customHeight="1" x14ac:dyDescent="0.2">
      <c r="A21" s="76" t="s">
        <v>139</v>
      </c>
      <c r="B21" s="24">
        <v>24510838.199999999</v>
      </c>
      <c r="C21" s="24">
        <v>8394773.5</v>
      </c>
      <c r="D21" s="24"/>
      <c r="E21" s="24">
        <v>37376</v>
      </c>
      <c r="F21" s="24">
        <v>11483</v>
      </c>
      <c r="G21" s="24"/>
      <c r="H21" s="24">
        <f t="shared" si="0"/>
        <v>655.79083369006844</v>
      </c>
      <c r="I21" s="24">
        <f t="shared" si="1"/>
        <v>731.06100322215445</v>
      </c>
      <c r="J21" s="24">
        <f t="shared" si="2"/>
        <v>673.4810720645122</v>
      </c>
      <c r="W21" s="12"/>
      <c r="X21" s="9"/>
    </row>
    <row r="22" spans="1:24" ht="12.75" customHeight="1" x14ac:dyDescent="0.2">
      <c r="A22" s="76" t="s">
        <v>8</v>
      </c>
      <c r="B22" s="24">
        <v>0</v>
      </c>
      <c r="C22" s="24">
        <v>53.7</v>
      </c>
      <c r="D22" s="24"/>
      <c r="E22" s="24">
        <v>0</v>
      </c>
      <c r="F22" s="24">
        <v>1</v>
      </c>
      <c r="G22" s="24"/>
      <c r="H22" s="24">
        <v>0</v>
      </c>
      <c r="I22" s="24">
        <f t="shared" si="1"/>
        <v>53.7</v>
      </c>
      <c r="J22" s="24">
        <f t="shared" si="2"/>
        <v>53.7</v>
      </c>
      <c r="W22" s="12"/>
      <c r="X22" s="9"/>
    </row>
    <row r="23" spans="1:24" s="11" customFormat="1" ht="12.75" customHeight="1" x14ac:dyDescent="0.2">
      <c r="A23" s="75" t="s">
        <v>1</v>
      </c>
      <c r="B23" s="40">
        <f>SUM(B9:B22)</f>
        <v>4923055532.8999996</v>
      </c>
      <c r="C23" s="40">
        <f t="shared" ref="C23:F23" si="3">SUM(C9:C22)</f>
        <v>1943318731</v>
      </c>
      <c r="D23" s="40"/>
      <c r="E23" s="40">
        <f>SUM(E9:E22)</f>
        <v>4255099</v>
      </c>
      <c r="F23" s="40">
        <f t="shared" si="3"/>
        <v>1446699</v>
      </c>
      <c r="G23" s="40"/>
      <c r="H23" s="40">
        <f t="shared" si="0"/>
        <v>1156.9779064834918</v>
      </c>
      <c r="I23" s="40">
        <f t="shared" si="1"/>
        <v>1343.277856001836</v>
      </c>
      <c r="J23" s="40">
        <f t="shared" si="2"/>
        <v>1204.2471977962039</v>
      </c>
      <c r="K23"/>
      <c r="L23"/>
      <c r="M23"/>
      <c r="N23"/>
      <c r="O23"/>
      <c r="P23"/>
      <c r="Q23"/>
      <c r="R23"/>
      <c r="S23"/>
      <c r="T23"/>
      <c r="U23"/>
      <c r="V23"/>
      <c r="X23" s="9"/>
    </row>
    <row r="24" spans="1:24" ht="12.75" customHeight="1" x14ac:dyDescent="0.2">
      <c r="A24" s="35" t="s">
        <v>150</v>
      </c>
    </row>
    <row r="25" spans="1:24" ht="12.75" customHeight="1" x14ac:dyDescent="0.2">
      <c r="A25" s="14"/>
    </row>
    <row r="26" spans="1:24" ht="12.75" customHeight="1" x14ac:dyDescent="0.2">
      <c r="C26" s="9"/>
      <c r="F26" s="9"/>
    </row>
    <row r="27" spans="1:24" ht="12.75" customHeight="1" x14ac:dyDescent="0.2">
      <c r="C27" s="79"/>
      <c r="D27" s="79"/>
      <c r="E27" s="79"/>
      <c r="F27" s="79"/>
    </row>
    <row r="28" spans="1:24" ht="12.75" customHeight="1" x14ac:dyDescent="0.2">
      <c r="A28" s="77" t="s">
        <v>157</v>
      </c>
      <c r="B28" s="16"/>
      <c r="C28" s="16"/>
      <c r="D28" s="16"/>
    </row>
    <row r="29" spans="1:24" ht="12.75" customHeight="1" x14ac:dyDescent="0.2">
      <c r="A29" s="4" t="s">
        <v>220</v>
      </c>
      <c r="B29" s="16"/>
      <c r="C29" s="16"/>
      <c r="D29" s="16"/>
    </row>
    <row r="30" spans="1:24" ht="12.75" customHeight="1" x14ac:dyDescent="0.2">
      <c r="A30" s="171" t="s">
        <v>221</v>
      </c>
      <c r="B30" s="16"/>
      <c r="C30" s="16"/>
      <c r="D30" s="16"/>
      <c r="J30" s="35"/>
    </row>
    <row r="31" spans="1:24" ht="12.75" customHeight="1" x14ac:dyDescent="0.2">
      <c r="A31" s="13"/>
      <c r="B31" s="43"/>
      <c r="C31" s="43"/>
      <c r="D31" s="43"/>
      <c r="E31" s="13"/>
      <c r="F31" s="13"/>
      <c r="G31" s="13"/>
      <c r="H31" s="13"/>
      <c r="I31" s="13"/>
    </row>
    <row r="32" spans="1:24" s="69" customFormat="1" ht="12.75" customHeight="1" x14ac:dyDescent="0.2">
      <c r="A32" s="80" t="s">
        <v>17</v>
      </c>
      <c r="B32" s="80"/>
      <c r="C32" s="81" t="s">
        <v>14</v>
      </c>
      <c r="D32" s="81"/>
      <c r="E32" s="61"/>
      <c r="F32" s="95" t="s">
        <v>15</v>
      </c>
      <c r="G32" s="81"/>
      <c r="H32" s="61"/>
      <c r="I32" s="81" t="s">
        <v>16</v>
      </c>
      <c r="J32" s="82"/>
      <c r="K32"/>
      <c r="L32"/>
      <c r="M32"/>
      <c r="N32"/>
      <c r="O32"/>
      <c r="P32"/>
      <c r="Q32"/>
      <c r="R32"/>
      <c r="S32"/>
      <c r="T32"/>
      <c r="U32"/>
      <c r="V32"/>
    </row>
    <row r="33" spans="1:22" ht="12.75" customHeight="1" x14ac:dyDescent="0.2">
      <c r="A33" s="72" t="s">
        <v>5</v>
      </c>
      <c r="B33" s="73"/>
      <c r="C33" s="73">
        <v>4923055532.8999996</v>
      </c>
      <c r="D33" s="73"/>
      <c r="E33" s="73"/>
      <c r="F33" s="163">
        <v>4255099</v>
      </c>
      <c r="G33" s="73"/>
      <c r="H33" s="73"/>
      <c r="I33" s="73">
        <f>C33/F33</f>
        <v>1156.9779064834918</v>
      </c>
      <c r="J33" s="9"/>
    </row>
    <row r="34" spans="1:22" ht="12.75" customHeight="1" x14ac:dyDescent="0.2">
      <c r="A34" s="84" t="s">
        <v>18</v>
      </c>
      <c r="B34" s="163"/>
      <c r="C34" s="163">
        <v>1627374783.5999999</v>
      </c>
      <c r="D34" s="163"/>
      <c r="E34" s="163"/>
      <c r="F34" s="163">
        <v>1444711</v>
      </c>
      <c r="G34" s="163"/>
      <c r="H34" s="163"/>
      <c r="I34" s="163">
        <f t="shared" ref="I34:I40" si="4">C34/F34</f>
        <v>1126.436210148604</v>
      </c>
      <c r="J34" s="9"/>
    </row>
    <row r="35" spans="1:22" ht="12.75" customHeight="1" x14ac:dyDescent="0.2">
      <c r="A35" s="76" t="s">
        <v>19</v>
      </c>
      <c r="B35" s="76"/>
      <c r="C35" s="163">
        <v>3295680749.3000002</v>
      </c>
      <c r="D35" s="163"/>
      <c r="E35" s="163"/>
      <c r="F35" s="163">
        <v>2810388</v>
      </c>
      <c r="G35" s="76"/>
      <c r="H35" s="163"/>
      <c r="I35" s="163">
        <f t="shared" si="4"/>
        <v>1172.6782029029443</v>
      </c>
      <c r="J35" s="9"/>
    </row>
    <row r="36" spans="1:22" ht="12.75" customHeight="1" x14ac:dyDescent="0.2">
      <c r="A36" s="31" t="s">
        <v>6</v>
      </c>
      <c r="B36" s="88"/>
      <c r="C36" s="163">
        <v>1943318731</v>
      </c>
      <c r="D36" s="163"/>
      <c r="E36" s="163"/>
      <c r="F36" s="163">
        <v>1446699</v>
      </c>
      <c r="G36" s="163"/>
      <c r="H36" s="163"/>
      <c r="I36" s="163">
        <f t="shared" si="4"/>
        <v>1343.277856001836</v>
      </c>
      <c r="J36" s="9"/>
    </row>
    <row r="37" spans="1:22" ht="12.75" customHeight="1" x14ac:dyDescent="0.2">
      <c r="A37" s="31" t="s">
        <v>20</v>
      </c>
      <c r="B37" s="88"/>
      <c r="C37" s="163">
        <v>784053535</v>
      </c>
      <c r="D37" s="163"/>
      <c r="E37" s="163"/>
      <c r="F37" s="163">
        <v>614101</v>
      </c>
      <c r="G37" s="163"/>
      <c r="H37" s="163"/>
      <c r="I37" s="163">
        <f t="shared" si="4"/>
        <v>1276.7501355640195</v>
      </c>
      <c r="J37" s="9"/>
    </row>
    <row r="38" spans="1:22" s="91" customFormat="1" ht="12.75" customHeight="1" x14ac:dyDescent="0.2">
      <c r="A38" s="75" t="s">
        <v>1</v>
      </c>
      <c r="B38" s="89"/>
      <c r="C38" s="137">
        <f>C33+C36</f>
        <v>6866374263.8999996</v>
      </c>
      <c r="D38" s="137"/>
      <c r="E38" s="137"/>
      <c r="F38" s="137">
        <f t="shared" ref="F38" si="5">F33+F36</f>
        <v>5701798</v>
      </c>
      <c r="G38" s="40"/>
      <c r="H38" s="137"/>
      <c r="I38" s="137">
        <f t="shared" si="4"/>
        <v>1204.2471977962039</v>
      </c>
      <c r="J38" s="9"/>
      <c r="K38"/>
      <c r="L38"/>
      <c r="M38"/>
      <c r="N38"/>
      <c r="O38"/>
      <c r="P38"/>
      <c r="Q38"/>
      <c r="R38"/>
      <c r="S38"/>
      <c r="T38"/>
      <c r="U38"/>
      <c r="V38"/>
    </row>
    <row r="39" spans="1:22" ht="12.75" customHeight="1" x14ac:dyDescent="0.2">
      <c r="A39" s="72" t="s">
        <v>123</v>
      </c>
      <c r="B39" s="85"/>
      <c r="C39" s="86">
        <v>812408172.79999995</v>
      </c>
      <c r="D39" s="86"/>
      <c r="E39" s="86"/>
      <c r="F39" s="86">
        <v>507771</v>
      </c>
      <c r="G39" s="86"/>
      <c r="H39" s="86"/>
      <c r="I39" s="163">
        <f t="shared" si="4"/>
        <v>1599.9499238830101</v>
      </c>
      <c r="J39" s="9"/>
    </row>
    <row r="40" spans="1:22" ht="12.75" customHeight="1" x14ac:dyDescent="0.2">
      <c r="A40" s="92" t="s">
        <v>128</v>
      </c>
      <c r="B40" s="90"/>
      <c r="C40" s="20">
        <v>123885114.40000001</v>
      </c>
      <c r="D40" s="20"/>
      <c r="E40" s="20"/>
      <c r="F40" s="20">
        <v>18395</v>
      </c>
      <c r="G40" s="20"/>
      <c r="H40" s="20"/>
      <c r="I40" s="164">
        <f t="shared" si="4"/>
        <v>6734.7167382440884</v>
      </c>
      <c r="J40" s="9"/>
    </row>
    <row r="41" spans="1:22" ht="12.75" customHeight="1" x14ac:dyDescent="0.2">
      <c r="A41" s="35" t="s">
        <v>150</v>
      </c>
    </row>
    <row r="42" spans="1:22" ht="12.75" customHeight="1" x14ac:dyDescent="0.2">
      <c r="A42" s="14"/>
    </row>
  </sheetData>
  <mergeCells count="3">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41</xdr:row>
                <xdr:rowOff>57150</xdr:rowOff>
              </from>
              <to>
                <xdr:col>1</xdr:col>
                <xdr:colOff>142875</xdr:colOff>
                <xdr:row>42</xdr:row>
                <xdr:rowOff>133350</xdr:rowOff>
              </to>
            </anchor>
          </objectPr>
        </oleObject>
      </mc:Choice>
      <mc:Fallback>
        <oleObject progId="Paint.Picture" shapeId="717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1">
    <tabColor rgb="FF00B050"/>
    <pageSetUpPr fitToPage="1"/>
  </sheetPr>
  <dimension ref="A1:Z69"/>
  <sheetViews>
    <sheetView showGridLines="0" zoomScaleNormal="100" workbookViewId="0"/>
  </sheetViews>
  <sheetFormatPr defaultColWidth="9.140625" defaultRowHeight="12.75" customHeight="1" x14ac:dyDescent="0.2"/>
  <cols>
    <col min="1" max="1" width="12" style="2" customWidth="1"/>
    <col min="2" max="2" width="12.85546875" style="2" customWidth="1"/>
    <col min="3" max="3" width="12.140625" style="2" customWidth="1"/>
    <col min="4" max="4" width="2.7109375" style="2" customWidth="1"/>
    <col min="5" max="5" width="11.85546875" style="2" customWidth="1"/>
    <col min="6" max="6" width="11.28515625" style="2" customWidth="1"/>
    <col min="7" max="7" width="2.85546875" style="2" customWidth="1"/>
    <col min="8" max="8" width="10.5703125" style="2" customWidth="1"/>
    <col min="9" max="9" width="9.140625" style="2"/>
    <col min="10" max="10" width="10.140625" style="2" customWidth="1"/>
    <col min="11" max="11" width="5" style="2" customWidth="1"/>
    <col min="12" max="12" width="12" style="2" customWidth="1"/>
    <col min="13" max="13" width="12" customWidth="1"/>
    <col min="14" max="15" width="13.140625" customWidth="1"/>
    <col min="16" max="16" width="10.85546875" bestFit="1" customWidth="1"/>
    <col min="17" max="17" width="21.28515625" customWidth="1"/>
    <col min="19" max="19" width="9.5703125" bestFit="1" customWidth="1"/>
    <col min="20" max="20" width="9.5703125" style="2" bestFit="1" customWidth="1"/>
    <col min="21" max="21" width="9.5703125" style="2" customWidth="1"/>
    <col min="22" max="22" width="12.85546875" style="2" customWidth="1"/>
    <col min="23" max="24" width="9.140625" style="2"/>
    <col min="25" max="25" width="13.42578125" style="2" customWidth="1"/>
    <col min="26" max="16384" width="9.140625" style="2"/>
  </cols>
  <sheetData>
    <row r="1" spans="1:26" ht="12.75" customHeight="1" x14ac:dyDescent="0.2">
      <c r="A1" s="6"/>
      <c r="I1" s="28"/>
    </row>
    <row r="2" spans="1:26" ht="12.75" customHeight="1" x14ac:dyDescent="0.2">
      <c r="A2" s="77" t="s">
        <v>158</v>
      </c>
      <c r="B2" s="16"/>
      <c r="C2" s="16"/>
      <c r="D2" s="16"/>
      <c r="E2" s="16"/>
      <c r="F2" s="16"/>
      <c r="G2" s="16"/>
    </row>
    <row r="3" spans="1:26" ht="12.75" customHeight="1" x14ac:dyDescent="0.2">
      <c r="A3" s="4" t="s">
        <v>231</v>
      </c>
      <c r="B3" s="16"/>
      <c r="C3" s="16"/>
      <c r="D3" s="16"/>
      <c r="E3" s="16"/>
      <c r="F3" s="16"/>
      <c r="G3" s="16"/>
    </row>
    <row r="4" spans="1:26" ht="12.75" customHeight="1" x14ac:dyDescent="0.2">
      <c r="A4" s="171" t="s">
        <v>232</v>
      </c>
      <c r="B4" s="16"/>
      <c r="C4" s="16"/>
      <c r="D4" s="16"/>
      <c r="E4" s="16"/>
      <c r="F4" s="16"/>
      <c r="G4" s="16"/>
    </row>
    <row r="5" spans="1:26" ht="12.75" customHeight="1" x14ac:dyDescent="0.2">
      <c r="A5" s="13"/>
      <c r="B5" s="43"/>
      <c r="C5" s="43"/>
      <c r="D5" s="43"/>
      <c r="E5" s="43"/>
      <c r="F5" s="43"/>
      <c r="G5" s="43"/>
      <c r="H5" s="13"/>
      <c r="I5" s="13"/>
      <c r="J5" s="13"/>
    </row>
    <row r="6" spans="1:26" ht="12.75" customHeight="1" x14ac:dyDescent="0.2">
      <c r="A6" s="6"/>
      <c r="B6" s="227" t="s">
        <v>14</v>
      </c>
      <c r="C6" s="227"/>
      <c r="D6" s="6"/>
      <c r="E6" s="227" t="s">
        <v>22</v>
      </c>
      <c r="F6" s="227"/>
      <c r="G6" s="6"/>
      <c r="H6" s="227" t="s">
        <v>16</v>
      </c>
      <c r="I6" s="227"/>
      <c r="J6" s="227"/>
    </row>
    <row r="7" spans="1:26" s="69" customFormat="1" ht="12.75" customHeight="1" x14ac:dyDescent="0.2">
      <c r="A7" s="2" t="s">
        <v>21</v>
      </c>
      <c r="B7" s="121" t="s">
        <v>120</v>
      </c>
      <c r="C7" s="121" t="s">
        <v>122</v>
      </c>
      <c r="D7" s="121"/>
      <c r="E7" s="121" t="s">
        <v>120</v>
      </c>
      <c r="F7" s="121" t="s">
        <v>122</v>
      </c>
      <c r="G7" s="121"/>
      <c r="H7" s="121" t="s">
        <v>120</v>
      </c>
      <c r="I7" s="121" t="s">
        <v>122</v>
      </c>
      <c r="M7"/>
      <c r="N7"/>
      <c r="O7"/>
      <c r="P7"/>
      <c r="Q7"/>
      <c r="R7"/>
      <c r="S7"/>
      <c r="T7" s="2"/>
      <c r="U7" s="2"/>
      <c r="V7" s="2"/>
      <c r="W7" s="2"/>
    </row>
    <row r="8" spans="1:26" ht="12.75" customHeight="1" x14ac:dyDescent="0.2">
      <c r="A8" s="13" t="s">
        <v>23</v>
      </c>
      <c r="B8" s="66" t="s">
        <v>92</v>
      </c>
      <c r="C8" s="66" t="s">
        <v>92</v>
      </c>
      <c r="D8" s="66"/>
      <c r="E8" s="66" t="s">
        <v>92</v>
      </c>
      <c r="F8" s="66" t="s">
        <v>92</v>
      </c>
      <c r="G8" s="66"/>
      <c r="H8" s="66" t="s">
        <v>92</v>
      </c>
      <c r="I8" s="66" t="s">
        <v>92</v>
      </c>
      <c r="J8" s="78" t="s">
        <v>1</v>
      </c>
    </row>
    <row r="9" spans="1:26" ht="12.75" customHeight="1" x14ac:dyDescent="0.2">
      <c r="A9" s="102" t="s">
        <v>216</v>
      </c>
      <c r="B9" s="32">
        <v>443658868.89999998</v>
      </c>
      <c r="C9" s="32">
        <v>125227138.2</v>
      </c>
      <c r="D9" s="32"/>
      <c r="E9" s="32">
        <v>750187</v>
      </c>
      <c r="F9" s="32">
        <v>237656</v>
      </c>
      <c r="G9" s="39"/>
      <c r="H9" s="24">
        <f>B9/E9</f>
        <v>591.39770337262576</v>
      </c>
      <c r="I9" s="24">
        <f>C9/F9</f>
        <v>526.92605362372501</v>
      </c>
      <c r="J9" s="24">
        <f>(B9+C9)/(E9+F9)</f>
        <v>575.88706616334787</v>
      </c>
      <c r="K9" s="48"/>
      <c r="L9" s="48"/>
      <c r="X9" s="12"/>
      <c r="Y9" s="9"/>
      <c r="Z9" s="9"/>
    </row>
    <row r="10" spans="1:26" ht="12.75" customHeight="1" x14ac:dyDescent="0.2">
      <c r="A10" s="8">
        <v>2001</v>
      </c>
      <c r="B10" s="32">
        <v>104901116</v>
      </c>
      <c r="C10" s="32">
        <v>23809586.100000001</v>
      </c>
      <c r="D10" s="32"/>
      <c r="E10" s="32">
        <v>121998</v>
      </c>
      <c r="F10" s="32">
        <v>31505</v>
      </c>
      <c r="G10" s="24"/>
      <c r="H10" s="24">
        <f t="shared" ref="H10:H29" si="0">B10/E10</f>
        <v>859.85930916900281</v>
      </c>
      <c r="I10" s="24">
        <f t="shared" ref="I10:I29" si="1">C10/F10</f>
        <v>755.73991747341699</v>
      </c>
      <c r="J10" s="24">
        <f t="shared" ref="J10:J29" si="2">(B10+C10)/(E10+F10)</f>
        <v>838.48981518276514</v>
      </c>
      <c r="K10" s="48"/>
      <c r="L10" s="48"/>
      <c r="X10" s="12"/>
      <c r="Y10" s="9"/>
      <c r="Z10" s="9"/>
    </row>
    <row r="11" spans="1:26" ht="12.75" customHeight="1" x14ac:dyDescent="0.2">
      <c r="A11" s="8">
        <v>2002</v>
      </c>
      <c r="B11" s="32">
        <v>132767547.40000001</v>
      </c>
      <c r="C11" s="32">
        <v>28427873.199999999</v>
      </c>
      <c r="D11" s="32"/>
      <c r="E11" s="32">
        <v>145976</v>
      </c>
      <c r="F11" s="32">
        <v>34326</v>
      </c>
      <c r="G11" s="24"/>
      <c r="H11" s="24">
        <f t="shared" si="0"/>
        <v>909.51627253795152</v>
      </c>
      <c r="I11" s="24">
        <f t="shared" si="1"/>
        <v>828.17319815883002</v>
      </c>
      <c r="J11" s="24">
        <f t="shared" si="2"/>
        <v>894.03013055872918</v>
      </c>
      <c r="K11" s="48"/>
      <c r="L11" s="48"/>
      <c r="X11" s="12"/>
      <c r="Y11" s="9"/>
      <c r="Z11" s="9"/>
    </row>
    <row r="12" spans="1:26" ht="12.75" customHeight="1" x14ac:dyDescent="0.2">
      <c r="A12" s="8">
        <v>2003</v>
      </c>
      <c r="B12" s="32">
        <v>160277534.80000001</v>
      </c>
      <c r="C12" s="32">
        <v>33514944.399999999</v>
      </c>
      <c r="D12" s="32"/>
      <c r="E12" s="32">
        <v>165339</v>
      </c>
      <c r="F12" s="32">
        <v>36874</v>
      </c>
      <c r="G12" s="24"/>
      <c r="H12" s="24">
        <f t="shared" si="0"/>
        <v>969.38734841749385</v>
      </c>
      <c r="I12" s="24">
        <f t="shared" si="1"/>
        <v>908.90449639312249</v>
      </c>
      <c r="J12" s="24">
        <f t="shared" si="2"/>
        <v>958.35816292721051</v>
      </c>
      <c r="K12" s="48"/>
      <c r="L12" s="48"/>
      <c r="X12" s="12"/>
      <c r="Y12" s="9"/>
      <c r="Z12" s="9"/>
    </row>
    <row r="13" spans="1:26" ht="12.75" customHeight="1" x14ac:dyDescent="0.2">
      <c r="A13" s="8">
        <v>2004</v>
      </c>
      <c r="B13" s="32">
        <v>182467994</v>
      </c>
      <c r="C13" s="32">
        <v>36671435.399999999</v>
      </c>
      <c r="D13" s="32"/>
      <c r="E13" s="32">
        <v>179058</v>
      </c>
      <c r="F13" s="32">
        <v>37233</v>
      </c>
      <c r="G13" s="24"/>
      <c r="H13" s="24">
        <f t="shared" si="0"/>
        <v>1019.0440751041561</v>
      </c>
      <c r="I13" s="24">
        <f t="shared" si="1"/>
        <v>984.9175570058818</v>
      </c>
      <c r="J13" s="24">
        <f t="shared" si="2"/>
        <v>1013.1694309980536</v>
      </c>
      <c r="K13" s="48"/>
      <c r="L13" s="48"/>
      <c r="X13" s="12"/>
      <c r="Y13" s="9"/>
      <c r="Z13" s="9"/>
    </row>
    <row r="14" spans="1:26" ht="12.75" customHeight="1" x14ac:dyDescent="0.2">
      <c r="A14" s="8">
        <v>2005</v>
      </c>
      <c r="B14" s="32">
        <v>210576513.80000001</v>
      </c>
      <c r="C14" s="32">
        <v>41744800</v>
      </c>
      <c r="D14" s="32"/>
      <c r="E14" s="32">
        <v>198275</v>
      </c>
      <c r="F14" s="32">
        <v>40288</v>
      </c>
      <c r="G14" s="24"/>
      <c r="H14" s="24">
        <f t="shared" si="0"/>
        <v>1062.0426871769009</v>
      </c>
      <c r="I14" s="24">
        <f t="shared" si="1"/>
        <v>1036.1596505162827</v>
      </c>
      <c r="J14" s="24">
        <f t="shared" si="2"/>
        <v>1057.6716163026119</v>
      </c>
      <c r="K14" s="48"/>
      <c r="L14" s="48"/>
      <c r="X14" s="12"/>
      <c r="Y14" s="9"/>
      <c r="Z14" s="9"/>
    </row>
    <row r="15" spans="1:26" ht="12.75" customHeight="1" x14ac:dyDescent="0.2">
      <c r="A15" s="8">
        <v>2006</v>
      </c>
      <c r="B15" s="32">
        <v>237310961.80000001</v>
      </c>
      <c r="C15" s="32">
        <v>48727456.100000001</v>
      </c>
      <c r="D15" s="32"/>
      <c r="E15" s="32">
        <v>208244</v>
      </c>
      <c r="F15" s="32">
        <v>42761</v>
      </c>
      <c r="G15" s="24"/>
      <c r="H15" s="24">
        <f t="shared" si="0"/>
        <v>1139.5812690881851</v>
      </c>
      <c r="I15" s="24">
        <f t="shared" si="1"/>
        <v>1139.5303220224037</v>
      </c>
      <c r="J15" s="24">
        <f t="shared" si="2"/>
        <v>1139.5725897890482</v>
      </c>
      <c r="K15" s="48"/>
      <c r="L15" s="48"/>
      <c r="X15" s="12"/>
      <c r="Y15" s="9"/>
      <c r="Z15" s="9"/>
    </row>
    <row r="16" spans="1:26" ht="12.75" customHeight="1" x14ac:dyDescent="0.2">
      <c r="A16" s="8">
        <v>2007</v>
      </c>
      <c r="B16" s="32">
        <v>281716277.10000002</v>
      </c>
      <c r="C16" s="32">
        <v>59904667.299999997</v>
      </c>
      <c r="D16" s="32"/>
      <c r="E16" s="32">
        <v>231455</v>
      </c>
      <c r="F16" s="32">
        <v>48215</v>
      </c>
      <c r="G16" s="24"/>
      <c r="H16" s="24">
        <f t="shared" si="0"/>
        <v>1217.1535594391999</v>
      </c>
      <c r="I16" s="24">
        <f t="shared" si="1"/>
        <v>1242.4487669812299</v>
      </c>
      <c r="J16" s="24">
        <f t="shared" si="2"/>
        <v>1221.5144434512106</v>
      </c>
      <c r="K16" s="48"/>
      <c r="L16" s="48"/>
      <c r="X16" s="12"/>
      <c r="Y16" s="9"/>
      <c r="Z16" s="9"/>
    </row>
    <row r="17" spans="1:26" ht="12.75" customHeight="1" x14ac:dyDescent="0.2">
      <c r="A17" s="8">
        <v>2008</v>
      </c>
      <c r="B17" s="32">
        <v>244746023.40000001</v>
      </c>
      <c r="C17" s="32">
        <v>51604946</v>
      </c>
      <c r="D17" s="32"/>
      <c r="E17" s="32">
        <v>193272</v>
      </c>
      <c r="F17" s="32">
        <v>39572</v>
      </c>
      <c r="G17" s="24"/>
      <c r="H17" s="24">
        <f t="shared" si="0"/>
        <v>1266.3294393393767</v>
      </c>
      <c r="I17" s="24">
        <f t="shared" si="1"/>
        <v>1304.0772768624279</v>
      </c>
      <c r="J17" s="24">
        <f t="shared" si="2"/>
        <v>1272.7447106217037</v>
      </c>
      <c r="K17" s="48"/>
      <c r="L17" s="48"/>
      <c r="X17" s="12"/>
      <c r="Y17" s="9"/>
      <c r="Z17" s="9"/>
    </row>
    <row r="18" spans="1:26" ht="12.75" customHeight="1" x14ac:dyDescent="0.2">
      <c r="A18" s="8">
        <v>2009</v>
      </c>
      <c r="B18" s="32">
        <v>205885261.09999999</v>
      </c>
      <c r="C18" s="32">
        <v>42131228.299999997</v>
      </c>
      <c r="D18" s="32"/>
      <c r="E18" s="32">
        <v>156900</v>
      </c>
      <c r="F18" s="32">
        <v>30719</v>
      </c>
      <c r="G18" s="24"/>
      <c r="H18" s="24">
        <f t="shared" si="0"/>
        <v>1312.2068903760357</v>
      </c>
      <c r="I18" s="24">
        <f t="shared" si="1"/>
        <v>1371.503899866532</v>
      </c>
      <c r="J18" s="24">
        <f t="shared" si="2"/>
        <v>1321.9156343440695</v>
      </c>
      <c r="K18" s="48"/>
      <c r="L18" s="48"/>
      <c r="X18" s="12"/>
      <c r="Y18" s="9"/>
      <c r="Z18" s="9"/>
    </row>
    <row r="19" spans="1:26" ht="12.75" customHeight="1" x14ac:dyDescent="0.2">
      <c r="A19" s="8">
        <v>2010</v>
      </c>
      <c r="B19" s="32">
        <v>324838019.80000001</v>
      </c>
      <c r="C19" s="32">
        <v>70217617.599999994</v>
      </c>
      <c r="D19" s="32"/>
      <c r="E19" s="32">
        <v>236348</v>
      </c>
      <c r="F19" s="32">
        <v>48383</v>
      </c>
      <c r="G19" s="24"/>
      <c r="H19" s="24">
        <f t="shared" si="0"/>
        <v>1374.4056213718754</v>
      </c>
      <c r="I19" s="24">
        <f t="shared" si="1"/>
        <v>1451.2869726970216</v>
      </c>
      <c r="J19" s="24">
        <f t="shared" si="2"/>
        <v>1387.4697078997369</v>
      </c>
      <c r="K19" s="48"/>
      <c r="L19" s="48"/>
      <c r="X19" s="12"/>
      <c r="Y19" s="9"/>
      <c r="Z19" s="9"/>
    </row>
    <row r="20" spans="1:26" ht="12.75" customHeight="1" x14ac:dyDescent="0.2">
      <c r="A20" s="8">
        <v>2011</v>
      </c>
      <c r="B20" s="32">
        <v>353083516.5</v>
      </c>
      <c r="C20" s="32">
        <v>80360374.5</v>
      </c>
      <c r="D20" s="32"/>
      <c r="E20" s="32">
        <v>246995</v>
      </c>
      <c r="F20" s="32">
        <v>52270</v>
      </c>
      <c r="G20" s="24"/>
      <c r="H20" s="24">
        <f t="shared" si="0"/>
        <v>1429.5168586408631</v>
      </c>
      <c r="I20" s="24">
        <f t="shared" si="1"/>
        <v>1537.4091161277979</v>
      </c>
      <c r="J20" s="24">
        <f t="shared" si="2"/>
        <v>1448.361455566137</v>
      </c>
      <c r="K20" s="48"/>
      <c r="L20" s="48"/>
      <c r="X20" s="12"/>
      <c r="Y20" s="9"/>
      <c r="Z20" s="9"/>
    </row>
    <row r="21" spans="1:26" ht="12.75" customHeight="1" x14ac:dyDescent="0.2">
      <c r="A21" s="8">
        <v>2012</v>
      </c>
      <c r="B21" s="32">
        <v>315006533.89999998</v>
      </c>
      <c r="C21" s="32">
        <v>79919623.5</v>
      </c>
      <c r="D21" s="32"/>
      <c r="E21" s="32">
        <v>213134</v>
      </c>
      <c r="F21" s="32">
        <v>47687</v>
      </c>
      <c r="G21" s="24"/>
      <c r="H21" s="24">
        <f t="shared" si="0"/>
        <v>1477.9741097150149</v>
      </c>
      <c r="I21" s="24">
        <f t="shared" si="1"/>
        <v>1675.920554868203</v>
      </c>
      <c r="J21" s="24">
        <f t="shared" si="2"/>
        <v>1514.1654905088162</v>
      </c>
      <c r="K21" s="48"/>
      <c r="L21" s="48"/>
      <c r="X21" s="12"/>
      <c r="Y21" s="9"/>
      <c r="Z21" s="9"/>
    </row>
    <row r="22" spans="1:26" ht="12.75" customHeight="1" x14ac:dyDescent="0.2">
      <c r="A22" s="8">
        <v>2013</v>
      </c>
      <c r="B22" s="32">
        <v>313839891.60000002</v>
      </c>
      <c r="C22" s="32">
        <v>86890400</v>
      </c>
      <c r="D22" s="32"/>
      <c r="E22" s="32">
        <v>211912</v>
      </c>
      <c r="F22" s="32">
        <v>49753</v>
      </c>
      <c r="G22" s="24"/>
      <c r="H22" s="24">
        <f t="shared" si="0"/>
        <v>1480.9915983993358</v>
      </c>
      <c r="I22" s="24">
        <f t="shared" si="1"/>
        <v>1746.4353908307037</v>
      </c>
      <c r="J22" s="24">
        <f t="shared" si="2"/>
        <v>1531.4630982362946</v>
      </c>
      <c r="K22" s="48"/>
      <c r="L22" s="48"/>
      <c r="X22" s="12"/>
      <c r="Y22" s="9"/>
      <c r="Z22" s="9"/>
    </row>
    <row r="23" spans="1:26" ht="12.75" customHeight="1" x14ac:dyDescent="0.2">
      <c r="A23" s="8">
        <v>2014</v>
      </c>
      <c r="B23" s="32">
        <v>369661270.30000001</v>
      </c>
      <c r="C23" s="32">
        <v>133835239.40000001</v>
      </c>
      <c r="D23" s="32"/>
      <c r="E23" s="32">
        <v>232154</v>
      </c>
      <c r="F23" s="32">
        <v>69031</v>
      </c>
      <c r="G23" s="24"/>
      <c r="H23" s="24">
        <f t="shared" si="0"/>
        <v>1592.3105796152554</v>
      </c>
      <c r="I23" s="24">
        <f t="shared" si="1"/>
        <v>1938.7701090814273</v>
      </c>
      <c r="J23" s="24">
        <f t="shared" si="2"/>
        <v>1671.7184112754621</v>
      </c>
      <c r="K23" s="48"/>
      <c r="L23" s="48"/>
      <c r="X23" s="12"/>
      <c r="Y23" s="9"/>
      <c r="Z23" s="9"/>
    </row>
    <row r="24" spans="1:26" ht="12.75" customHeight="1" x14ac:dyDescent="0.2">
      <c r="A24" s="8">
        <v>2015</v>
      </c>
      <c r="B24" s="32">
        <v>379865676.10000002</v>
      </c>
      <c r="C24" s="32">
        <v>238293727.40000001</v>
      </c>
      <c r="D24" s="32"/>
      <c r="E24" s="32">
        <v>232335</v>
      </c>
      <c r="F24" s="32">
        <v>110524</v>
      </c>
      <c r="G24" s="24"/>
      <c r="H24" s="24">
        <f t="shared" si="0"/>
        <v>1634.9911812684272</v>
      </c>
      <c r="I24" s="24">
        <f t="shared" si="1"/>
        <v>2156.0360410408598</v>
      </c>
      <c r="J24" s="24">
        <f t="shared" si="2"/>
        <v>1802.9551608678787</v>
      </c>
      <c r="K24" s="48"/>
      <c r="L24" s="48"/>
      <c r="X24" s="12"/>
      <c r="Y24" s="9"/>
      <c r="Z24" s="9"/>
    </row>
    <row r="25" spans="1:26" ht="12.75" customHeight="1" x14ac:dyDescent="0.2">
      <c r="A25" s="8">
        <v>2016</v>
      </c>
      <c r="B25" s="32">
        <v>343809968.5</v>
      </c>
      <c r="C25" s="32">
        <v>294228353.5</v>
      </c>
      <c r="D25" s="32"/>
      <c r="E25" s="32">
        <v>237007</v>
      </c>
      <c r="F25" s="32">
        <v>146542</v>
      </c>
      <c r="G25" s="24"/>
      <c r="H25" s="24">
        <f t="shared" si="0"/>
        <v>1450.6321268992056</v>
      </c>
      <c r="I25" s="24">
        <f t="shared" si="1"/>
        <v>2007.809047918003</v>
      </c>
      <c r="J25" s="24">
        <f t="shared" si="2"/>
        <v>1663.5118902669542</v>
      </c>
      <c r="K25" s="48"/>
      <c r="L25" s="48"/>
      <c r="X25" s="12"/>
      <c r="Y25" s="9"/>
      <c r="Z25" s="9"/>
    </row>
    <row r="26" spans="1:26" ht="12.75" customHeight="1" x14ac:dyDescent="0.2">
      <c r="A26" s="8">
        <v>2017</v>
      </c>
      <c r="B26" s="32">
        <v>252605055.5</v>
      </c>
      <c r="C26" s="32">
        <v>336130167.5</v>
      </c>
      <c r="D26" s="32"/>
      <c r="E26" s="32">
        <v>189505</v>
      </c>
      <c r="F26" s="32">
        <v>183021</v>
      </c>
      <c r="G26" s="24"/>
      <c r="H26" s="24">
        <f t="shared" si="0"/>
        <v>1332.9730376507216</v>
      </c>
      <c r="I26" s="24">
        <f t="shared" si="1"/>
        <v>1836.5661180957377</v>
      </c>
      <c r="J26" s="24">
        <f t="shared" si="2"/>
        <v>1580.3869340663471</v>
      </c>
      <c r="K26" s="48"/>
      <c r="L26" s="48"/>
      <c r="X26" s="12"/>
      <c r="Y26" s="9"/>
      <c r="Z26" s="9"/>
    </row>
    <row r="27" spans="1:26" ht="12.75" customHeight="1" x14ac:dyDescent="0.2">
      <c r="A27" s="8">
        <v>2018</v>
      </c>
      <c r="B27" s="32">
        <v>66034394.700000003</v>
      </c>
      <c r="C27" s="32">
        <v>131676829.40000001</v>
      </c>
      <c r="D27" s="32"/>
      <c r="E27" s="32">
        <v>105000</v>
      </c>
      <c r="F27" s="32">
        <v>160331</v>
      </c>
      <c r="G27" s="24"/>
      <c r="H27" s="24">
        <f t="shared" si="0"/>
        <v>628.89899714285718</v>
      </c>
      <c r="I27" s="24">
        <f t="shared" si="1"/>
        <v>821.28115835365588</v>
      </c>
      <c r="J27" s="24">
        <f t="shared" si="2"/>
        <v>745.14935721796553</v>
      </c>
      <c r="K27" s="48"/>
      <c r="L27" s="48"/>
      <c r="X27" s="12"/>
      <c r="Y27" s="9"/>
      <c r="Z27" s="9"/>
    </row>
    <row r="28" spans="1:26" ht="12.75" customHeight="1" x14ac:dyDescent="0.2">
      <c r="A28" s="8">
        <v>2019</v>
      </c>
      <c r="B28" s="32">
        <v>135.80000000000001</v>
      </c>
      <c r="C28" s="32">
        <v>949.4</v>
      </c>
      <c r="D28" s="32"/>
      <c r="E28" s="32">
        <v>2</v>
      </c>
      <c r="F28" s="32">
        <v>5</v>
      </c>
      <c r="G28" s="24"/>
      <c r="H28" s="24">
        <f t="shared" si="0"/>
        <v>67.900000000000006</v>
      </c>
      <c r="I28" s="24">
        <f t="shared" si="1"/>
        <v>189.88</v>
      </c>
      <c r="J28" s="24">
        <f t="shared" si="2"/>
        <v>155.02857142857144</v>
      </c>
      <c r="K28" s="207"/>
      <c r="L28" s="48"/>
      <c r="X28" s="12"/>
      <c r="Y28" s="9"/>
      <c r="Z28" s="9"/>
    </row>
    <row r="29" spans="1:26" ht="12.75" customHeight="1" x14ac:dyDescent="0.2">
      <c r="A29" s="8" t="s">
        <v>8</v>
      </c>
      <c r="B29" s="9">
        <v>2971.9</v>
      </c>
      <c r="C29" s="9">
        <v>1373.8</v>
      </c>
      <c r="D29" s="68"/>
      <c r="E29" s="2">
        <v>3</v>
      </c>
      <c r="F29" s="2">
        <v>3</v>
      </c>
      <c r="G29" s="24"/>
      <c r="H29" s="24">
        <f t="shared" si="0"/>
        <v>990.63333333333333</v>
      </c>
      <c r="I29" s="24">
        <f t="shared" si="1"/>
        <v>457.93333333333334</v>
      </c>
      <c r="J29" s="24">
        <f t="shared" si="2"/>
        <v>724.2833333333333</v>
      </c>
      <c r="K29" s="48"/>
      <c r="L29" s="48"/>
      <c r="X29" s="12"/>
      <c r="Y29" s="9"/>
      <c r="Z29" s="9"/>
    </row>
    <row r="30" spans="1:26" s="11" customFormat="1" ht="12.75" customHeight="1" x14ac:dyDescent="0.2">
      <c r="A30" s="75" t="s">
        <v>12</v>
      </c>
      <c r="B30" s="40">
        <f>SUM(B9:B29)</f>
        <v>4923055532.8999996</v>
      </c>
      <c r="C30" s="40">
        <f>SUM(C9:C29)</f>
        <v>1943318731.0000002</v>
      </c>
      <c r="D30" s="40"/>
      <c r="E30" s="40">
        <f>SUM(E9:E29)</f>
        <v>4255099</v>
      </c>
      <c r="F30" s="40">
        <f>SUM(F9:F29)</f>
        <v>1446699</v>
      </c>
      <c r="G30" s="40"/>
      <c r="H30" s="40">
        <f t="shared" ref="H30" si="3">B30/E30</f>
        <v>1156.9779064834918</v>
      </c>
      <c r="I30" s="40">
        <f t="shared" ref="I30" si="4">C30/F30</f>
        <v>1343.277856001836</v>
      </c>
      <c r="J30" s="40">
        <f t="shared" ref="J30" si="5">(B30+C30)/(E30+F30)</f>
        <v>1204.2471977962039</v>
      </c>
      <c r="K30" s="48"/>
      <c r="L30" s="48"/>
      <c r="M30"/>
      <c r="N30"/>
      <c r="O30"/>
      <c r="P30"/>
      <c r="Q30"/>
      <c r="R30"/>
      <c r="S30"/>
      <c r="T30" s="2"/>
      <c r="U30" s="2"/>
      <c r="V30" s="2"/>
      <c r="W30" s="2"/>
      <c r="X30" s="12"/>
      <c r="Y30" s="9"/>
      <c r="Z30" s="9"/>
    </row>
    <row r="31" spans="1:26" ht="12.75" customHeight="1" x14ac:dyDescent="0.2">
      <c r="A31" s="35" t="s">
        <v>150</v>
      </c>
      <c r="X31" s="154"/>
      <c r="Y31" s="9"/>
      <c r="Z31" s="9"/>
    </row>
    <row r="32" spans="1:26" ht="12.75" customHeight="1" x14ac:dyDescent="0.2">
      <c r="A32" s="14"/>
    </row>
    <row r="33" spans="1:19" ht="12.75" customHeight="1" x14ac:dyDescent="0.2">
      <c r="A33" s="6"/>
      <c r="C33" s="9"/>
      <c r="D33" s="9"/>
      <c r="F33" s="7"/>
      <c r="G33" s="7"/>
      <c r="H33" s="7"/>
    </row>
    <row r="34" spans="1:19" ht="12.75" customHeight="1" x14ac:dyDescent="0.2">
      <c r="A34" s="77" t="s">
        <v>159</v>
      </c>
      <c r="B34" s="16"/>
      <c r="C34" s="16"/>
      <c r="D34" s="16"/>
      <c r="E34" s="35"/>
      <c r="F34" s="35"/>
      <c r="G34" s="35"/>
      <c r="H34" s="35"/>
      <c r="I34" s="35"/>
      <c r="J34" s="35"/>
      <c r="K34" s="35"/>
    </row>
    <row r="35" spans="1:19" ht="12.75" customHeight="1" x14ac:dyDescent="0.2">
      <c r="A35" s="4" t="s">
        <v>233</v>
      </c>
      <c r="B35" s="16"/>
      <c r="C35" s="16"/>
      <c r="D35" s="16"/>
      <c r="E35" s="35"/>
      <c r="F35" s="35"/>
      <c r="G35" s="35"/>
      <c r="H35" s="35"/>
      <c r="I35" s="35"/>
      <c r="J35" s="35"/>
    </row>
    <row r="36" spans="1:19" ht="12.75" customHeight="1" x14ac:dyDescent="0.2">
      <c r="A36" s="171" t="s">
        <v>234</v>
      </c>
      <c r="B36" s="16"/>
      <c r="C36" s="16"/>
      <c r="D36" s="16"/>
      <c r="E36" s="35"/>
      <c r="F36" s="35"/>
      <c r="G36" s="35"/>
      <c r="H36" s="35"/>
      <c r="I36" s="35"/>
      <c r="J36" s="35"/>
    </row>
    <row r="37" spans="1:19" ht="12.75" customHeight="1" x14ac:dyDescent="0.2">
      <c r="A37" s="42"/>
      <c r="B37" s="43"/>
      <c r="C37" s="43"/>
      <c r="D37" s="43"/>
      <c r="E37" s="42"/>
      <c r="F37" s="42"/>
      <c r="G37" s="42"/>
      <c r="H37" s="42"/>
      <c r="I37" s="42"/>
      <c r="J37" s="42"/>
    </row>
    <row r="38" spans="1:19" ht="12.75" customHeight="1" x14ac:dyDescent="0.2">
      <c r="A38" s="35"/>
      <c r="B38" s="228" t="s">
        <v>14</v>
      </c>
      <c r="C38" s="228"/>
      <c r="D38" s="22"/>
      <c r="E38" s="228" t="s">
        <v>15</v>
      </c>
      <c r="F38" s="228"/>
      <c r="G38" s="62"/>
      <c r="H38" s="228" t="s">
        <v>16</v>
      </c>
      <c r="I38" s="228"/>
      <c r="J38" s="228"/>
    </row>
    <row r="39" spans="1:19" ht="12.75" customHeight="1" x14ac:dyDescent="0.2">
      <c r="A39" s="14"/>
      <c r="B39" s="122" t="s">
        <v>120</v>
      </c>
      <c r="C39" s="122" t="s">
        <v>122</v>
      </c>
      <c r="D39" s="122"/>
      <c r="E39" s="122" t="s">
        <v>120</v>
      </c>
      <c r="F39" s="122" t="s">
        <v>122</v>
      </c>
      <c r="G39" s="122"/>
      <c r="H39" s="122" t="s">
        <v>120</v>
      </c>
      <c r="I39" s="122" t="s">
        <v>122</v>
      </c>
      <c r="J39" s="74"/>
    </row>
    <row r="40" spans="1:19" ht="12.75" customHeight="1" x14ac:dyDescent="0.2">
      <c r="A40" s="42" t="s">
        <v>24</v>
      </c>
      <c r="B40" s="44" t="s">
        <v>92</v>
      </c>
      <c r="C40" s="44" t="s">
        <v>92</v>
      </c>
      <c r="D40" s="44"/>
      <c r="E40" s="44" t="s">
        <v>92</v>
      </c>
      <c r="F40" s="44" t="s">
        <v>92</v>
      </c>
      <c r="G40" s="44"/>
      <c r="H40" s="44" t="s">
        <v>92</v>
      </c>
      <c r="I40" s="44" t="s">
        <v>92</v>
      </c>
      <c r="J40" s="108" t="s">
        <v>1</v>
      </c>
      <c r="L40" s="165"/>
    </row>
    <row r="41" spans="1:19" ht="12.75" customHeight="1" x14ac:dyDescent="0.2">
      <c r="A41" s="123" t="s">
        <v>9</v>
      </c>
      <c r="B41" s="32">
        <v>2472115283.8000002</v>
      </c>
      <c r="C41" s="32">
        <v>530446005.39999998</v>
      </c>
      <c r="D41" s="125"/>
      <c r="E41" s="32">
        <v>2684459</v>
      </c>
      <c r="F41" s="32">
        <v>645309</v>
      </c>
      <c r="G41" s="124"/>
      <c r="H41" s="124">
        <f>B41/E41</f>
        <v>920.89887899200551</v>
      </c>
      <c r="I41" s="124">
        <f>C41/F41</f>
        <v>822.003110757792</v>
      </c>
      <c r="J41" s="124">
        <f>(B41+C41)/(E41+F41)</f>
        <v>901.73288024871408</v>
      </c>
      <c r="L41" s="173"/>
    </row>
    <row r="42" spans="1:19" ht="12.75" customHeight="1" x14ac:dyDescent="0.2">
      <c r="A42" s="76" t="s">
        <v>10</v>
      </c>
      <c r="B42" s="32">
        <v>2082289853.0999999</v>
      </c>
      <c r="C42" s="32">
        <v>1188763370.0999999</v>
      </c>
      <c r="D42" s="49"/>
      <c r="E42" s="32">
        <v>1278877</v>
      </c>
      <c r="F42" s="32">
        <v>647487</v>
      </c>
      <c r="G42" s="49"/>
      <c r="H42" s="49">
        <f t="shared" ref="H42:H49" si="6">B42/E42</f>
        <v>1628.2174541414067</v>
      </c>
      <c r="I42" s="49">
        <f t="shared" ref="I42:I49" si="7">C42/F42</f>
        <v>1835.9648457806873</v>
      </c>
      <c r="J42" s="49">
        <f t="shared" ref="J42:J49" si="8">(B42+C42)/(E42+F42)</f>
        <v>1698.045241293961</v>
      </c>
      <c r="L42" s="173"/>
    </row>
    <row r="43" spans="1:19" ht="12.75" customHeight="1" x14ac:dyDescent="0.2">
      <c r="A43" s="76" t="s">
        <v>7</v>
      </c>
      <c r="B43" s="32">
        <v>5319118.5</v>
      </c>
      <c r="C43" s="32">
        <v>14538551.6</v>
      </c>
      <c r="D43" s="49"/>
      <c r="E43" s="32">
        <v>5221</v>
      </c>
      <c r="F43" s="32">
        <v>13494</v>
      </c>
      <c r="G43" s="49"/>
      <c r="H43" s="49">
        <f t="shared" si="6"/>
        <v>1018.7930473089447</v>
      </c>
      <c r="I43" s="49">
        <f t="shared" si="7"/>
        <v>1077.4085964132207</v>
      </c>
      <c r="J43" s="49">
        <f t="shared" si="8"/>
        <v>1061.0563772375101</v>
      </c>
      <c r="L43" s="173"/>
    </row>
    <row r="44" spans="1:19" x14ac:dyDescent="0.2">
      <c r="A44" s="76" t="s">
        <v>274</v>
      </c>
      <c r="B44" s="32">
        <v>83100042.599999994</v>
      </c>
      <c r="C44" s="32">
        <v>50076183.700000003</v>
      </c>
      <c r="D44" s="49"/>
      <c r="E44" s="32">
        <v>63467</v>
      </c>
      <c r="F44" s="32">
        <v>31404</v>
      </c>
      <c r="G44" s="49"/>
      <c r="H44" s="49">
        <f t="shared" si="6"/>
        <v>1309.3425339152629</v>
      </c>
      <c r="I44" s="49">
        <f t="shared" si="7"/>
        <v>1594.5797891988282</v>
      </c>
      <c r="J44" s="49">
        <f t="shared" si="8"/>
        <v>1403.7611735936166</v>
      </c>
      <c r="L44" s="173"/>
    </row>
    <row r="45" spans="1:19" x14ac:dyDescent="0.2">
      <c r="A45" s="76" t="s">
        <v>275</v>
      </c>
      <c r="B45" s="32">
        <v>13481582.300000001</v>
      </c>
      <c r="C45" s="32">
        <v>56344726.399999999</v>
      </c>
      <c r="D45" s="49"/>
      <c r="E45" s="32">
        <v>9077</v>
      </c>
      <c r="F45" s="32">
        <v>46106</v>
      </c>
      <c r="G45" s="49"/>
      <c r="H45" s="49">
        <f t="shared" si="6"/>
        <v>1485.2464801145754</v>
      </c>
      <c r="I45" s="49">
        <f t="shared" si="7"/>
        <v>1222.069283824231</v>
      </c>
      <c r="J45" s="49">
        <f t="shared" si="8"/>
        <v>1265.3590544189335</v>
      </c>
      <c r="L45" s="173"/>
    </row>
    <row r="46" spans="1:19" x14ac:dyDescent="0.2">
      <c r="A46" s="126" t="s">
        <v>272</v>
      </c>
      <c r="B46" s="32">
        <v>233634424.80000001</v>
      </c>
      <c r="C46" s="32">
        <v>43136178.299999997</v>
      </c>
      <c r="D46" s="49"/>
      <c r="E46" s="32">
        <v>191216</v>
      </c>
      <c r="F46" s="32">
        <v>36252</v>
      </c>
      <c r="G46" s="49"/>
      <c r="H46" s="49">
        <f t="shared" si="6"/>
        <v>1221.8351225838842</v>
      </c>
      <c r="I46" s="49">
        <f t="shared" si="7"/>
        <v>1189.8978897715988</v>
      </c>
      <c r="J46" s="49">
        <f t="shared" si="8"/>
        <v>1216.745226141699</v>
      </c>
      <c r="L46" s="173"/>
    </row>
    <row r="47" spans="1:19" x14ac:dyDescent="0.2">
      <c r="A47" s="126" t="s">
        <v>273</v>
      </c>
      <c r="B47" s="32">
        <v>32932527</v>
      </c>
      <c r="C47" s="32">
        <v>59866059.899999999</v>
      </c>
      <c r="D47" s="49"/>
      <c r="E47" s="32">
        <v>22550</v>
      </c>
      <c r="F47" s="32">
        <v>26518</v>
      </c>
      <c r="G47" s="49"/>
      <c r="H47" s="49">
        <f t="shared" si="6"/>
        <v>1460.4224833702883</v>
      </c>
      <c r="I47" s="49">
        <f t="shared" si="7"/>
        <v>2257.5631608718604</v>
      </c>
      <c r="J47" s="49">
        <f t="shared" si="8"/>
        <v>1891.2241562729275</v>
      </c>
      <c r="L47" s="173"/>
    </row>
    <row r="48" spans="1:19" s="166" customFormat="1" ht="12.75" customHeight="1" x14ac:dyDescent="0.2">
      <c r="A48" s="76" t="s">
        <v>69</v>
      </c>
      <c r="B48" s="32">
        <v>182700.79999999999</v>
      </c>
      <c r="C48" s="32">
        <v>147655.6</v>
      </c>
      <c r="D48" s="32"/>
      <c r="E48" s="32">
        <v>232</v>
      </c>
      <c r="F48" s="32">
        <v>129</v>
      </c>
      <c r="G48" s="32"/>
      <c r="H48" s="32">
        <f t="shared" si="6"/>
        <v>787.50344827586207</v>
      </c>
      <c r="I48" s="32">
        <f t="shared" si="7"/>
        <v>1144.6170542635659</v>
      </c>
      <c r="J48" s="32">
        <f t="shared" si="8"/>
        <v>915.11468144044329</v>
      </c>
      <c r="L48" s="173"/>
      <c r="M48"/>
      <c r="N48"/>
      <c r="O48"/>
      <c r="P48"/>
      <c r="Q48"/>
      <c r="R48"/>
      <c r="S48"/>
    </row>
    <row r="49" spans="1:12" ht="12.75" customHeight="1" x14ac:dyDescent="0.2">
      <c r="A49" s="75" t="s">
        <v>1</v>
      </c>
      <c r="B49" s="40">
        <f t="shared" ref="B49:F49" si="9">SUM(B41:B48)</f>
        <v>4923055532.9000006</v>
      </c>
      <c r="C49" s="40">
        <f t="shared" si="9"/>
        <v>1943318731</v>
      </c>
      <c r="D49" s="40"/>
      <c r="E49" s="40">
        <f t="shared" si="9"/>
        <v>4255099</v>
      </c>
      <c r="F49" s="40">
        <f t="shared" si="9"/>
        <v>1446699</v>
      </c>
      <c r="G49" s="40"/>
      <c r="H49" s="40">
        <f t="shared" si="6"/>
        <v>1156.977906483492</v>
      </c>
      <c r="I49" s="40">
        <f t="shared" si="7"/>
        <v>1343.277856001836</v>
      </c>
      <c r="J49" s="40">
        <f t="shared" si="8"/>
        <v>1204.2471977962041</v>
      </c>
      <c r="L49" s="165"/>
    </row>
    <row r="50" spans="1:12" ht="12.75" customHeight="1" x14ac:dyDescent="0.2">
      <c r="A50" s="35" t="s">
        <v>150</v>
      </c>
      <c r="B50" s="45"/>
      <c r="C50" s="45"/>
      <c r="D50" s="45"/>
      <c r="E50" s="35"/>
      <c r="F50" s="26"/>
      <c r="G50" s="26"/>
      <c r="H50" s="26"/>
      <c r="I50" s="26"/>
      <c r="J50" s="26"/>
      <c r="L50" s="165"/>
    </row>
    <row r="51" spans="1:12" ht="12.75" customHeight="1" x14ac:dyDescent="0.2">
      <c r="A51" s="14"/>
      <c r="B51" s="35"/>
      <c r="C51" s="45"/>
      <c r="D51" s="45"/>
      <c r="E51" s="35"/>
      <c r="F51" s="26"/>
      <c r="G51" s="26"/>
      <c r="H51" s="48"/>
      <c r="I51" s="26"/>
      <c r="J51" s="26"/>
    </row>
    <row r="52" spans="1:12" ht="12.75" customHeight="1" x14ac:dyDescent="0.2">
      <c r="A52" s="112"/>
      <c r="B52" s="3"/>
      <c r="C52" s="3"/>
      <c r="D52" s="3"/>
      <c r="E52" s="3"/>
      <c r="F52" s="3"/>
      <c r="G52" s="3"/>
      <c r="H52" s="9"/>
      <c r="I52" s="9"/>
      <c r="J52" s="9"/>
      <c r="K52" s="9"/>
    </row>
    <row r="53" spans="1:12" ht="12.75" customHeight="1" x14ac:dyDescent="0.2">
      <c r="A53" s="192"/>
      <c r="B53" s="174"/>
      <c r="C53" s="174"/>
      <c r="D53" s="174"/>
      <c r="E53" s="174"/>
      <c r="F53" s="174"/>
      <c r="G53" s="174"/>
      <c r="H53" s="9"/>
      <c r="I53" s="9"/>
      <c r="J53" s="9"/>
      <c r="K53" s="9"/>
    </row>
    <row r="54" spans="1:12" ht="12.75" customHeight="1" x14ac:dyDescent="0.2">
      <c r="A54" s="112"/>
      <c r="B54" s="3"/>
      <c r="C54" s="3"/>
      <c r="D54" s="3"/>
      <c r="E54" s="3"/>
      <c r="F54" s="3"/>
      <c r="G54" s="3"/>
      <c r="H54" s="9"/>
      <c r="I54" s="9"/>
      <c r="J54" s="9"/>
      <c r="K54" s="9"/>
    </row>
    <row r="55" spans="1:12" ht="12.75" customHeight="1" x14ac:dyDescent="0.2">
      <c r="A55" s="112"/>
      <c r="B55" s="36"/>
      <c r="C55" s="36"/>
      <c r="D55" s="36"/>
      <c r="E55" s="36"/>
      <c r="F55" s="36"/>
      <c r="G55" s="36"/>
      <c r="H55" s="9"/>
      <c r="I55" s="9"/>
      <c r="J55" s="9"/>
      <c r="K55" s="9"/>
    </row>
    <row r="56" spans="1:12" ht="12.75" customHeight="1" x14ac:dyDescent="0.2">
      <c r="A56" s="112"/>
      <c r="B56" s="175"/>
      <c r="C56" s="175"/>
      <c r="D56" s="175"/>
      <c r="E56" s="175"/>
      <c r="F56" s="175"/>
      <c r="G56"/>
      <c r="H56" s="9"/>
      <c r="I56" s="9"/>
      <c r="J56" s="9"/>
      <c r="K56" s="9"/>
    </row>
    <row r="57" spans="1:12" ht="12.75" customHeight="1" x14ac:dyDescent="0.2">
      <c r="A57" s="112"/>
      <c r="B57" s="36"/>
      <c r="C57" s="36"/>
      <c r="D57" s="36"/>
      <c r="E57" s="36"/>
      <c r="F57" s="36"/>
      <c r="G57" s="36"/>
      <c r="H57" s="9"/>
      <c r="I57" s="9"/>
      <c r="J57" s="9"/>
      <c r="K57" s="9"/>
    </row>
    <row r="58" spans="1:12" ht="12.75" customHeight="1" x14ac:dyDescent="0.2">
      <c r="A58" s="112"/>
      <c r="B58" s="36"/>
      <c r="C58" s="36"/>
      <c r="D58" s="36"/>
      <c r="E58" s="36"/>
      <c r="F58" s="36"/>
      <c r="G58" s="36"/>
      <c r="H58" s="9"/>
      <c r="I58" s="9"/>
      <c r="J58" s="9"/>
      <c r="K58" s="9"/>
    </row>
    <row r="59" spans="1:12" ht="12.75" customHeight="1" x14ac:dyDescent="0.2">
      <c r="B59" s="9"/>
      <c r="C59" s="9"/>
      <c r="D59" s="9"/>
      <c r="E59" s="9"/>
      <c r="F59" s="9"/>
      <c r="G59" s="9"/>
      <c r="H59" s="9"/>
      <c r="I59" s="9"/>
      <c r="J59" s="9"/>
      <c r="K59" s="9"/>
    </row>
    <row r="60" spans="1:12" ht="12.75" customHeight="1" x14ac:dyDescent="0.2">
      <c r="B60" s="35"/>
      <c r="C60" s="35"/>
      <c r="D60" s="35"/>
      <c r="E60" s="35"/>
    </row>
    <row r="62" spans="1:12" ht="12.75" customHeight="1" x14ac:dyDescent="0.2">
      <c r="B62" s="55"/>
      <c r="C62" s="55"/>
      <c r="D62" s="55"/>
      <c r="E62" s="55"/>
      <c r="F62" s="55"/>
      <c r="G62" s="55"/>
      <c r="H62" s="55"/>
      <c r="I62" s="55"/>
      <c r="J62" s="26"/>
    </row>
    <row r="63" spans="1:12" ht="12.75" customHeight="1" x14ac:dyDescent="0.2">
      <c r="B63" s="55"/>
      <c r="C63" s="55"/>
      <c r="D63" s="55"/>
      <c r="E63" s="55"/>
      <c r="F63" s="55"/>
      <c r="G63" s="55"/>
      <c r="H63" s="55"/>
      <c r="I63" s="55"/>
      <c r="J63" s="26"/>
    </row>
    <row r="64" spans="1:12" ht="12.75" customHeight="1" x14ac:dyDescent="0.2">
      <c r="B64" s="55"/>
      <c r="C64" s="55"/>
      <c r="D64" s="55"/>
      <c r="E64" s="55"/>
      <c r="F64" s="55"/>
      <c r="G64" s="55"/>
      <c r="H64" s="55"/>
      <c r="I64" s="55"/>
      <c r="J64" s="26"/>
    </row>
    <row r="65" spans="2:10" ht="12.75" customHeight="1" x14ac:dyDescent="0.2">
      <c r="B65" s="55"/>
      <c r="C65" s="55"/>
      <c r="D65" s="55"/>
      <c r="E65" s="55"/>
      <c r="F65" s="55"/>
      <c r="G65" s="55"/>
      <c r="H65" s="55"/>
      <c r="I65" s="55"/>
      <c r="J65" s="26"/>
    </row>
    <row r="66" spans="2:10" ht="12.75" customHeight="1" x14ac:dyDescent="0.2">
      <c r="B66" s="55"/>
      <c r="C66" s="55"/>
      <c r="D66" s="55"/>
      <c r="E66" s="55"/>
      <c r="F66" s="55"/>
      <c r="G66" s="55"/>
      <c r="H66" s="55"/>
      <c r="I66" s="55"/>
      <c r="J66" s="26"/>
    </row>
    <row r="67" spans="2:10" ht="12.75" customHeight="1" x14ac:dyDescent="0.2">
      <c r="B67" s="55"/>
      <c r="C67" s="55"/>
      <c r="D67" s="55"/>
      <c r="E67" s="55"/>
      <c r="F67" s="55"/>
      <c r="G67" s="55"/>
      <c r="H67" s="55"/>
      <c r="I67" s="55"/>
      <c r="J67" s="26"/>
    </row>
    <row r="68" spans="2:10" ht="12.75" customHeight="1" x14ac:dyDescent="0.2">
      <c r="B68" s="55"/>
      <c r="C68" s="55"/>
      <c r="D68" s="55"/>
      <c r="E68" s="55"/>
      <c r="F68" s="55"/>
      <c r="G68" s="55"/>
      <c r="H68" s="55"/>
      <c r="I68" s="55"/>
      <c r="J68" s="26"/>
    </row>
    <row r="69" spans="2:10" ht="12.75" customHeight="1" x14ac:dyDescent="0.2">
      <c r="B69" s="21"/>
      <c r="C69" s="21"/>
      <c r="D69" s="21"/>
      <c r="E69" s="21"/>
      <c r="F69" s="21"/>
      <c r="G69" s="21"/>
      <c r="H69" s="21"/>
      <c r="I69" s="21"/>
      <c r="J69" s="21"/>
    </row>
  </sheetData>
  <mergeCells count="6">
    <mergeCell ref="B38:C38"/>
    <mergeCell ref="E38:F38"/>
    <mergeCell ref="H38:J38"/>
    <mergeCell ref="B6:C6"/>
    <mergeCell ref="E6:F6"/>
    <mergeCell ref="H6:J6"/>
  </mergeCells>
  <phoneticPr fontId="3"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30</xdr:row>
                <xdr:rowOff>152400</xdr:rowOff>
              </from>
              <to>
                <xdr:col>1</xdr:col>
                <xdr:colOff>390525</xdr:colOff>
                <xdr:row>32</xdr:row>
                <xdr:rowOff>66675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38100</xdr:colOff>
                <xdr:row>50</xdr:row>
                <xdr:rowOff>19050</xdr:rowOff>
              </from>
              <to>
                <xdr:col>1</xdr:col>
                <xdr:colOff>381000</xdr:colOff>
                <xdr:row>51</xdr:row>
                <xdr:rowOff>95250</xdr:rowOff>
              </to>
            </anchor>
          </objectPr>
        </oleObject>
      </mc:Choice>
      <mc:Fallback>
        <oleObject progId="Paint.Picture" shapeId="56333"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2">
    <tabColor rgb="FF00B050"/>
    <pageSetUpPr fitToPage="1"/>
  </sheetPr>
  <dimension ref="A2:Y40"/>
  <sheetViews>
    <sheetView showGridLines="0" zoomScaleNormal="100" workbookViewId="0"/>
  </sheetViews>
  <sheetFormatPr defaultColWidth="9.140625" defaultRowHeight="12.75" customHeight="1" x14ac:dyDescent="0.2"/>
  <cols>
    <col min="1" max="1" width="14.28515625" style="2" customWidth="1"/>
    <col min="2" max="2" width="10.140625" style="2" customWidth="1"/>
    <col min="3" max="3" width="9.7109375" style="2" customWidth="1"/>
    <col min="4" max="4" width="3" style="2" customWidth="1"/>
    <col min="5" max="5" width="10.140625" style="2" customWidth="1"/>
    <col min="6" max="6" width="11.42578125" style="2" customWidth="1"/>
    <col min="7" max="7" width="2.42578125" style="2" customWidth="1"/>
    <col min="8" max="8" width="10.140625" style="2" customWidth="1"/>
    <col min="9" max="9" width="11" style="2" customWidth="1"/>
    <col min="11" max="11" width="6" style="2" bestFit="1" customWidth="1"/>
    <col min="12" max="16" width="9.140625" style="2"/>
    <col min="17" max="17" width="15.42578125" style="2" bestFit="1" customWidth="1"/>
    <col min="18" max="16384" width="9.140625" style="2"/>
  </cols>
  <sheetData>
    <row r="2" spans="1:25" ht="12.75" customHeight="1" x14ac:dyDescent="0.2">
      <c r="C2" s="45"/>
      <c r="D2" s="45"/>
      <c r="J2" s="2"/>
    </row>
    <row r="3" spans="1:25" ht="12.75" customHeight="1" x14ac:dyDescent="0.2">
      <c r="A3" s="77" t="s">
        <v>160</v>
      </c>
      <c r="B3" s="16"/>
      <c r="C3" s="16"/>
      <c r="D3" s="16"/>
      <c r="E3" s="16"/>
    </row>
    <row r="4" spans="1:25" ht="12.75" customHeight="1" x14ac:dyDescent="0.2">
      <c r="A4" s="4" t="s">
        <v>222</v>
      </c>
      <c r="B4" s="16"/>
      <c r="C4" s="16"/>
      <c r="D4" s="16"/>
      <c r="E4" s="16"/>
    </row>
    <row r="5" spans="1:25" ht="12.75" customHeight="1" x14ac:dyDescent="0.2">
      <c r="A5" s="171" t="s">
        <v>237</v>
      </c>
      <c r="B5" s="16"/>
      <c r="C5" s="16"/>
      <c r="D5" s="16"/>
      <c r="E5" s="16"/>
    </row>
    <row r="6" spans="1:25" ht="12.75" customHeight="1" x14ac:dyDescent="0.2">
      <c r="A6" s="13"/>
      <c r="B6" s="43"/>
      <c r="C6" s="43"/>
      <c r="D6" s="43"/>
      <c r="E6" s="43"/>
      <c r="F6" s="13"/>
      <c r="G6" s="13"/>
      <c r="H6" s="13"/>
      <c r="I6" s="13"/>
    </row>
    <row r="7" spans="1:25" ht="12.75" customHeight="1" x14ac:dyDescent="0.2">
      <c r="B7" s="227" t="s">
        <v>6</v>
      </c>
      <c r="C7" s="227"/>
      <c r="E7" s="227" t="s">
        <v>5</v>
      </c>
      <c r="F7" s="227"/>
      <c r="G7" s="227"/>
      <c r="H7" s="227"/>
      <c r="I7" s="81" t="s">
        <v>1</v>
      </c>
      <c r="K7" s="7"/>
    </row>
    <row r="8" spans="1:25" ht="12.75" customHeight="1" x14ac:dyDescent="0.2">
      <c r="A8" s="13" t="s">
        <v>0</v>
      </c>
      <c r="B8" s="66"/>
      <c r="C8" s="66"/>
      <c r="D8" s="66"/>
      <c r="E8" s="23" t="s">
        <v>3</v>
      </c>
      <c r="F8" s="44" t="s">
        <v>4</v>
      </c>
      <c r="G8" s="66"/>
      <c r="H8" s="17" t="s">
        <v>1</v>
      </c>
      <c r="I8" s="66"/>
      <c r="K8" s="7"/>
    </row>
    <row r="9" spans="1:25" ht="12.75" customHeight="1" x14ac:dyDescent="0.2">
      <c r="A9" s="8">
        <v>2007</v>
      </c>
      <c r="B9" s="127"/>
      <c r="C9" s="128">
        <v>1442.8470121850994</v>
      </c>
      <c r="D9" s="128"/>
      <c r="E9" s="49">
        <v>1197.734250861932</v>
      </c>
      <c r="F9" s="49">
        <v>1275.2916426948152</v>
      </c>
      <c r="G9" s="49"/>
      <c r="H9" s="49">
        <v>1249.3471096954524</v>
      </c>
      <c r="I9" s="49">
        <v>1298.4478927831256</v>
      </c>
      <c r="K9" s="129"/>
    </row>
    <row r="10" spans="1:25" ht="12.75" customHeight="1" x14ac:dyDescent="0.2">
      <c r="A10" s="8">
        <v>2008</v>
      </c>
      <c r="B10" s="127"/>
      <c r="C10" s="128">
        <v>1547</v>
      </c>
      <c r="D10" s="128"/>
      <c r="E10" s="49">
        <v>1196</v>
      </c>
      <c r="F10" s="49">
        <v>1270</v>
      </c>
      <c r="G10" s="49"/>
      <c r="H10" s="49">
        <v>1245</v>
      </c>
      <c r="I10" s="49">
        <v>1317.3955639487722</v>
      </c>
      <c r="K10" s="129"/>
    </row>
    <row r="11" spans="1:25" ht="12.75" customHeight="1" x14ac:dyDescent="0.2">
      <c r="A11" s="8">
        <v>2009</v>
      </c>
      <c r="B11" s="127"/>
      <c r="C11" s="128">
        <v>1532.6998868089429</v>
      </c>
      <c r="D11" s="128"/>
      <c r="E11" s="49">
        <v>1180.8505668932419</v>
      </c>
      <c r="F11" s="49">
        <v>1251.9501028735763</v>
      </c>
      <c r="G11" s="49"/>
      <c r="H11" s="49">
        <v>1228.034374058094</v>
      </c>
      <c r="I11" s="49">
        <v>1299.2349019629776</v>
      </c>
      <c r="K11" s="129"/>
    </row>
    <row r="12" spans="1:25" ht="12.75" customHeight="1" x14ac:dyDescent="0.2">
      <c r="A12" s="8">
        <v>2010</v>
      </c>
      <c r="B12" s="127"/>
      <c r="C12" s="130">
        <v>1446.9834379023991</v>
      </c>
      <c r="D12" s="130"/>
      <c r="E12" s="47">
        <v>1169.2690757142766</v>
      </c>
      <c r="F12" s="47">
        <v>1239.0898287563466</v>
      </c>
      <c r="G12" s="47"/>
      <c r="H12" s="47">
        <v>1215.4990179977353</v>
      </c>
      <c r="I12" s="47">
        <v>1270.9112460220974</v>
      </c>
      <c r="K12" s="129"/>
    </row>
    <row r="13" spans="1:25" ht="12.75" customHeight="1" x14ac:dyDescent="0.2">
      <c r="A13" s="8">
        <v>2011</v>
      </c>
      <c r="B13" s="31"/>
      <c r="C13" s="131">
        <v>1432</v>
      </c>
      <c r="D13" s="132"/>
      <c r="E13" s="133">
        <v>1157</v>
      </c>
      <c r="F13" s="133">
        <v>1225</v>
      </c>
      <c r="G13" s="133"/>
      <c r="H13" s="133">
        <v>1202</v>
      </c>
      <c r="I13" s="133">
        <v>1260</v>
      </c>
      <c r="K13" s="129"/>
      <c r="N13"/>
      <c r="O13"/>
      <c r="P13"/>
      <c r="Q13"/>
      <c r="R13"/>
      <c r="S13"/>
      <c r="T13"/>
      <c r="U13"/>
      <c r="V13"/>
      <c r="W13"/>
      <c r="X13"/>
      <c r="Y13"/>
    </row>
    <row r="14" spans="1:25" ht="12.75" customHeight="1" x14ac:dyDescent="0.2">
      <c r="A14" s="8">
        <v>2012</v>
      </c>
      <c r="B14" s="63"/>
      <c r="C14" s="132">
        <v>1392</v>
      </c>
      <c r="D14" s="132"/>
      <c r="E14" s="133">
        <v>1142</v>
      </c>
      <c r="F14" s="133">
        <v>1203</v>
      </c>
      <c r="G14" s="133"/>
      <c r="H14" s="133">
        <v>1182</v>
      </c>
      <c r="I14" s="133">
        <v>1235</v>
      </c>
      <c r="K14" s="129"/>
      <c r="N14"/>
      <c r="O14"/>
      <c r="P14"/>
      <c r="Q14"/>
      <c r="R14"/>
      <c r="S14"/>
      <c r="T14"/>
      <c r="U14"/>
      <c r="V14"/>
      <c r="W14"/>
      <c r="X14"/>
      <c r="Y14"/>
    </row>
    <row r="15" spans="1:25" ht="12.75" customHeight="1" x14ac:dyDescent="0.2">
      <c r="A15" s="8">
        <v>2013</v>
      </c>
      <c r="B15" s="63"/>
      <c r="C15" s="128">
        <v>1398</v>
      </c>
      <c r="D15" s="128"/>
      <c r="E15" s="49">
        <v>1125</v>
      </c>
      <c r="F15" s="49">
        <v>1186</v>
      </c>
      <c r="G15" s="49"/>
      <c r="H15" s="49">
        <v>1166</v>
      </c>
      <c r="I15" s="49">
        <v>1223</v>
      </c>
      <c r="K15" s="129"/>
      <c r="N15"/>
      <c r="O15"/>
      <c r="P15"/>
      <c r="Q15"/>
      <c r="R15"/>
      <c r="S15"/>
      <c r="T15"/>
      <c r="U15"/>
      <c r="V15"/>
      <c r="W15"/>
      <c r="X15"/>
      <c r="Y15"/>
    </row>
    <row r="16" spans="1:25" ht="12.75" customHeight="1" x14ac:dyDescent="0.2">
      <c r="A16" s="8">
        <v>2014</v>
      </c>
      <c r="B16" s="127"/>
      <c r="C16" s="130">
        <v>1385</v>
      </c>
      <c r="D16" s="130"/>
      <c r="E16" s="47">
        <v>1129</v>
      </c>
      <c r="F16" s="47">
        <v>1189</v>
      </c>
      <c r="G16" s="47"/>
      <c r="H16" s="47">
        <v>1168</v>
      </c>
      <c r="I16" s="47">
        <v>1222</v>
      </c>
      <c r="K16" s="45"/>
      <c r="N16"/>
      <c r="O16"/>
      <c r="P16"/>
      <c r="Q16"/>
      <c r="R16"/>
      <c r="S16"/>
      <c r="T16"/>
      <c r="U16"/>
      <c r="V16"/>
      <c r="W16"/>
      <c r="X16"/>
      <c r="Y16"/>
    </row>
    <row r="17" spans="1:25" ht="12.75" customHeight="1" x14ac:dyDescent="0.2">
      <c r="A17" s="8">
        <v>2015</v>
      </c>
      <c r="B17" s="31"/>
      <c r="C17" s="132">
        <v>1378.6924395954079</v>
      </c>
      <c r="D17" s="132"/>
      <c r="E17" s="133">
        <v>1131.5373329868189</v>
      </c>
      <c r="F17" s="133">
        <v>1189.748451563778</v>
      </c>
      <c r="G17" s="133"/>
      <c r="H17" s="133">
        <v>1169.9950563048237</v>
      </c>
      <c r="I17" s="133">
        <v>1221.5642665550433</v>
      </c>
      <c r="K17" s="45"/>
      <c r="N17"/>
      <c r="O17"/>
      <c r="P17"/>
      <c r="Q17"/>
      <c r="R17"/>
      <c r="S17"/>
      <c r="T17"/>
      <c r="U17"/>
      <c r="V17"/>
      <c r="W17"/>
      <c r="X17"/>
      <c r="Y17"/>
    </row>
    <row r="18" spans="1:25" ht="12.75" customHeight="1" x14ac:dyDescent="0.2">
      <c r="A18" s="8">
        <v>2016</v>
      </c>
      <c r="B18" s="31"/>
      <c r="C18" s="132">
        <v>1373.0985871986368</v>
      </c>
      <c r="D18" s="132"/>
      <c r="E18" s="133">
        <v>1135.9238039178686</v>
      </c>
      <c r="F18" s="133">
        <v>1194.6753124405998</v>
      </c>
      <c r="G18" s="31"/>
      <c r="H18" s="133">
        <v>1174.7453364835324</v>
      </c>
      <c r="I18" s="133">
        <v>1224</v>
      </c>
      <c r="K18" s="45"/>
      <c r="N18"/>
      <c r="O18"/>
      <c r="P18"/>
      <c r="Q18"/>
      <c r="R18"/>
      <c r="S18"/>
      <c r="T18"/>
      <c r="U18"/>
      <c r="V18"/>
      <c r="W18"/>
      <c r="X18"/>
      <c r="Y18"/>
    </row>
    <row r="19" spans="1:25" ht="12.75" customHeight="1" x14ac:dyDescent="0.2">
      <c r="A19" s="8">
        <v>2017</v>
      </c>
      <c r="B19" s="31"/>
      <c r="C19" s="132">
        <v>1350</v>
      </c>
      <c r="D19" s="132"/>
      <c r="E19" s="133">
        <v>1131</v>
      </c>
      <c r="F19" s="133">
        <v>1182</v>
      </c>
      <c r="G19" s="31"/>
      <c r="H19" s="133">
        <v>1165</v>
      </c>
      <c r="I19" s="133">
        <v>1211</v>
      </c>
      <c r="K19" s="45"/>
      <c r="N19"/>
      <c r="O19"/>
      <c r="P19"/>
      <c r="Q19"/>
      <c r="R19"/>
      <c r="S19"/>
      <c r="T19"/>
      <c r="U19"/>
      <c r="V19"/>
      <c r="W19"/>
      <c r="X19"/>
      <c r="Y19"/>
    </row>
    <row r="20" spans="1:25" ht="12.75" customHeight="1" x14ac:dyDescent="0.2">
      <c r="A20" s="67">
        <v>2018</v>
      </c>
      <c r="B20" s="92"/>
      <c r="C20" s="209">
        <v>1343.277856001836</v>
      </c>
      <c r="D20" s="209"/>
      <c r="E20" s="210">
        <v>1126.436210148604</v>
      </c>
      <c r="F20" s="210">
        <v>1172.6782029029443</v>
      </c>
      <c r="G20" s="209"/>
      <c r="H20" s="210">
        <v>1156.9779064834918</v>
      </c>
      <c r="I20" s="210">
        <v>1204</v>
      </c>
      <c r="K20" s="170"/>
      <c r="N20"/>
      <c r="O20"/>
      <c r="P20"/>
      <c r="Q20"/>
      <c r="R20"/>
      <c r="S20"/>
      <c r="T20"/>
      <c r="U20"/>
      <c r="V20"/>
      <c r="W20"/>
      <c r="X20"/>
      <c r="Y20"/>
    </row>
    <row r="21" spans="1:25" ht="12.75" customHeight="1" x14ac:dyDescent="0.2">
      <c r="A21" s="35"/>
      <c r="B21" s="48"/>
      <c r="C21" s="48"/>
      <c r="D21" s="48"/>
      <c r="E21" s="45"/>
      <c r="F21" s="45"/>
      <c r="G21" s="45"/>
      <c r="H21" s="45"/>
      <c r="I21" s="48"/>
      <c r="K21" s="48"/>
      <c r="N21"/>
      <c r="O21"/>
      <c r="P21"/>
      <c r="Q21"/>
      <c r="R21"/>
      <c r="S21"/>
      <c r="T21"/>
      <c r="U21"/>
      <c r="V21"/>
      <c r="W21"/>
      <c r="X21"/>
      <c r="Y21"/>
    </row>
    <row r="22" spans="1:25" ht="12.75" customHeight="1" x14ac:dyDescent="0.2">
      <c r="B22" s="9"/>
      <c r="C22" s="9"/>
      <c r="D22" s="9"/>
      <c r="E22" s="45"/>
      <c r="F22" s="9"/>
      <c r="G22" s="45"/>
      <c r="H22" s="9"/>
      <c r="I22"/>
      <c r="J22" s="9"/>
      <c r="N22"/>
      <c r="O22"/>
      <c r="P22"/>
      <c r="Q22"/>
      <c r="R22"/>
      <c r="S22"/>
      <c r="T22"/>
      <c r="U22"/>
      <c r="V22"/>
      <c r="W22"/>
      <c r="X22"/>
      <c r="Y22"/>
    </row>
    <row r="23" spans="1:25" ht="12.75" customHeight="1" x14ac:dyDescent="0.2">
      <c r="A23"/>
      <c r="B23"/>
      <c r="C23"/>
      <c r="D23"/>
      <c r="E23"/>
      <c r="F23"/>
      <c r="G23" s="9"/>
      <c r="J23" s="2"/>
      <c r="N23"/>
      <c r="O23"/>
      <c r="P23"/>
      <c r="Q23"/>
      <c r="R23"/>
      <c r="S23"/>
      <c r="T23"/>
      <c r="U23"/>
      <c r="V23"/>
      <c r="W23"/>
      <c r="X23"/>
      <c r="Y23"/>
    </row>
    <row r="24" spans="1:25" ht="12.75" customHeight="1" x14ac:dyDescent="0.2">
      <c r="A24"/>
      <c r="B24"/>
      <c r="C24"/>
      <c r="D24"/>
      <c r="E24"/>
      <c r="F24"/>
      <c r="I24"/>
      <c r="J24" s="2"/>
      <c r="N24"/>
      <c r="O24"/>
      <c r="P24"/>
      <c r="Q24"/>
      <c r="R24"/>
      <c r="S24"/>
      <c r="T24"/>
      <c r="U24"/>
      <c r="V24"/>
      <c r="W24"/>
      <c r="X24"/>
      <c r="Y24"/>
    </row>
    <row r="25" spans="1:25" ht="12.75" customHeight="1" x14ac:dyDescent="0.2">
      <c r="C25"/>
      <c r="D25"/>
      <c r="E25"/>
      <c r="F25"/>
      <c r="G25"/>
      <c r="H25"/>
      <c r="I25"/>
      <c r="K25"/>
      <c r="L25"/>
      <c r="M25"/>
      <c r="N25"/>
      <c r="O25"/>
      <c r="P25"/>
      <c r="Q25"/>
      <c r="R25"/>
      <c r="S25"/>
      <c r="T25"/>
      <c r="U25"/>
      <c r="V25"/>
      <c r="W25"/>
      <c r="X25"/>
      <c r="Y25"/>
    </row>
    <row r="26" spans="1:25" ht="12.75" customHeight="1" x14ac:dyDescent="0.2">
      <c r="C26"/>
      <c r="D26"/>
      <c r="E26"/>
      <c r="F26" s="114"/>
      <c r="G26"/>
      <c r="H26"/>
      <c r="I26"/>
      <c r="K26"/>
      <c r="L26"/>
      <c r="M26"/>
      <c r="N26"/>
      <c r="O26"/>
      <c r="P26"/>
      <c r="Q26"/>
      <c r="R26"/>
      <c r="S26"/>
      <c r="T26"/>
      <c r="U26"/>
      <c r="V26"/>
      <c r="W26"/>
      <c r="X26"/>
      <c r="Y26"/>
    </row>
    <row r="27" spans="1:25" ht="12.75" customHeight="1" x14ac:dyDescent="0.2">
      <c r="C27"/>
      <c r="D27"/>
      <c r="E27"/>
      <c r="F27"/>
      <c r="G27"/>
      <c r="H27"/>
      <c r="I27"/>
      <c r="K27"/>
      <c r="L27"/>
      <c r="M27"/>
      <c r="N27"/>
      <c r="O27"/>
      <c r="P27"/>
      <c r="Q27"/>
      <c r="R27"/>
      <c r="S27"/>
      <c r="T27"/>
      <c r="U27"/>
      <c r="V27"/>
      <c r="W27"/>
      <c r="X27"/>
      <c r="Y27"/>
    </row>
    <row r="28" spans="1:25" ht="12.75" customHeight="1" x14ac:dyDescent="0.2">
      <c r="C28"/>
      <c r="D28"/>
      <c r="E28"/>
      <c r="F28"/>
      <c r="G28"/>
      <c r="H28"/>
      <c r="I28"/>
      <c r="K28"/>
      <c r="L28"/>
      <c r="M28"/>
      <c r="N28"/>
      <c r="O28"/>
      <c r="P28"/>
      <c r="Q28"/>
      <c r="R28"/>
      <c r="S28"/>
      <c r="T28"/>
      <c r="U28"/>
      <c r="V28"/>
      <c r="W28"/>
      <c r="X28"/>
      <c r="Y28"/>
    </row>
    <row r="29" spans="1:25" ht="12.75" customHeight="1" x14ac:dyDescent="0.2">
      <c r="C29"/>
      <c r="D29"/>
      <c r="E29"/>
      <c r="F29"/>
      <c r="G29"/>
      <c r="H29"/>
      <c r="I29"/>
      <c r="K29"/>
      <c r="L29"/>
      <c r="M29"/>
      <c r="N29"/>
      <c r="O29"/>
      <c r="P29"/>
      <c r="Q29"/>
      <c r="R29"/>
      <c r="S29"/>
      <c r="T29"/>
      <c r="U29"/>
      <c r="V29"/>
      <c r="W29"/>
      <c r="X29"/>
      <c r="Y29"/>
    </row>
    <row r="30" spans="1:25" ht="12.75" customHeight="1" x14ac:dyDescent="0.2">
      <c r="C30"/>
      <c r="D30"/>
      <c r="E30"/>
      <c r="F30"/>
      <c r="G30"/>
      <c r="H30"/>
      <c r="I30"/>
      <c r="K30"/>
      <c r="L30"/>
      <c r="M30"/>
      <c r="N30"/>
      <c r="O30"/>
      <c r="P30"/>
      <c r="Q30"/>
      <c r="R30"/>
      <c r="S30"/>
      <c r="T30"/>
      <c r="U30"/>
      <c r="V30"/>
      <c r="W30"/>
      <c r="X30"/>
      <c r="Y30"/>
    </row>
    <row r="31" spans="1:25" ht="12.75" customHeight="1" x14ac:dyDescent="0.2">
      <c r="C31"/>
      <c r="D31"/>
      <c r="E31"/>
      <c r="F31"/>
      <c r="G31"/>
      <c r="H31"/>
      <c r="I31"/>
      <c r="K31"/>
      <c r="L31"/>
      <c r="M31"/>
      <c r="N31"/>
      <c r="O31"/>
      <c r="P31"/>
      <c r="Q31"/>
      <c r="R31"/>
      <c r="S31"/>
      <c r="T31"/>
      <c r="U31"/>
      <c r="V31"/>
      <c r="W31"/>
      <c r="X31"/>
      <c r="Y31"/>
    </row>
    <row r="32" spans="1:25" ht="12.75" customHeight="1" x14ac:dyDescent="0.2">
      <c r="C32"/>
      <c r="D32"/>
      <c r="E32"/>
      <c r="F32"/>
      <c r="G32"/>
      <c r="H32"/>
      <c r="I32"/>
      <c r="K32"/>
      <c r="L32"/>
      <c r="M32"/>
      <c r="N32"/>
      <c r="O32"/>
      <c r="P32"/>
      <c r="Q32"/>
      <c r="R32"/>
      <c r="S32"/>
      <c r="T32"/>
      <c r="U32"/>
      <c r="V32"/>
      <c r="W32"/>
      <c r="X32"/>
      <c r="Y32"/>
    </row>
    <row r="33" spans="3:25" ht="12.75" customHeight="1" x14ac:dyDescent="0.2">
      <c r="C33"/>
      <c r="D33"/>
      <c r="E33"/>
      <c r="F33"/>
      <c r="G33"/>
      <c r="H33"/>
      <c r="I33"/>
      <c r="K33"/>
      <c r="L33"/>
      <c r="M33"/>
      <c r="N33"/>
      <c r="O33"/>
      <c r="P33"/>
      <c r="Q33"/>
      <c r="R33"/>
      <c r="S33"/>
      <c r="T33"/>
      <c r="U33"/>
      <c r="V33"/>
      <c r="W33"/>
      <c r="X33"/>
      <c r="Y33"/>
    </row>
    <row r="34" spans="3:25" ht="12.75" customHeight="1" x14ac:dyDescent="0.2">
      <c r="C34"/>
      <c r="D34"/>
      <c r="E34"/>
      <c r="F34"/>
      <c r="G34"/>
      <c r="H34"/>
      <c r="I34"/>
      <c r="K34"/>
      <c r="L34"/>
      <c r="M34"/>
      <c r="N34"/>
      <c r="O34"/>
      <c r="P34"/>
      <c r="Q34"/>
      <c r="R34"/>
      <c r="S34"/>
      <c r="T34"/>
      <c r="U34"/>
      <c r="V34"/>
      <c r="W34"/>
      <c r="X34"/>
      <c r="Y34"/>
    </row>
    <row r="35" spans="3:25" ht="12.75" customHeight="1" x14ac:dyDescent="0.2">
      <c r="C35"/>
      <c r="D35"/>
      <c r="E35"/>
      <c r="F35"/>
      <c r="G35"/>
      <c r="H35"/>
      <c r="I35"/>
      <c r="K35"/>
      <c r="L35"/>
      <c r="M35"/>
      <c r="N35"/>
      <c r="O35"/>
      <c r="P35"/>
      <c r="Q35"/>
      <c r="R35"/>
      <c r="S35"/>
      <c r="T35"/>
      <c r="U35"/>
      <c r="V35"/>
      <c r="W35"/>
      <c r="X35"/>
      <c r="Y35"/>
    </row>
    <row r="36" spans="3:25" ht="12.75" customHeight="1" x14ac:dyDescent="0.2">
      <c r="C36"/>
      <c r="D36"/>
      <c r="E36"/>
      <c r="F36"/>
      <c r="G36"/>
      <c r="H36"/>
      <c r="I36"/>
      <c r="K36"/>
      <c r="L36"/>
      <c r="M36"/>
      <c r="N36"/>
      <c r="O36"/>
      <c r="P36"/>
      <c r="Q36"/>
      <c r="R36"/>
      <c r="S36"/>
      <c r="T36"/>
      <c r="U36"/>
      <c r="V36"/>
      <c r="W36"/>
      <c r="X36"/>
      <c r="Y36"/>
    </row>
    <row r="37" spans="3:25" ht="12.75" customHeight="1" x14ac:dyDescent="0.2">
      <c r="C37"/>
      <c r="D37"/>
      <c r="E37"/>
      <c r="F37"/>
      <c r="G37"/>
      <c r="H37"/>
      <c r="I37"/>
      <c r="K37"/>
      <c r="L37"/>
      <c r="M37"/>
      <c r="N37"/>
      <c r="O37"/>
      <c r="P37"/>
      <c r="Q37"/>
      <c r="R37"/>
      <c r="S37"/>
      <c r="T37"/>
      <c r="U37"/>
      <c r="V37"/>
      <c r="W37"/>
      <c r="X37"/>
      <c r="Y37"/>
    </row>
    <row r="38" spans="3:25" ht="12.75" customHeight="1" x14ac:dyDescent="0.2">
      <c r="C38"/>
      <c r="D38"/>
      <c r="E38"/>
      <c r="F38"/>
      <c r="G38"/>
      <c r="H38"/>
      <c r="I38"/>
      <c r="K38"/>
      <c r="L38"/>
      <c r="M38"/>
      <c r="N38"/>
      <c r="O38"/>
      <c r="P38"/>
      <c r="Q38"/>
      <c r="R38"/>
      <c r="S38"/>
      <c r="T38"/>
      <c r="U38"/>
      <c r="V38"/>
      <c r="W38"/>
      <c r="X38"/>
      <c r="Y38"/>
    </row>
    <row r="39" spans="3:25" ht="12.75" customHeight="1" x14ac:dyDescent="0.2">
      <c r="E39"/>
      <c r="F39"/>
      <c r="G39"/>
      <c r="H39"/>
      <c r="I39"/>
      <c r="K39"/>
      <c r="L39"/>
      <c r="M39"/>
      <c r="N39"/>
      <c r="O39"/>
      <c r="P39"/>
      <c r="Q39"/>
      <c r="R39"/>
      <c r="S39"/>
      <c r="T39"/>
      <c r="U39"/>
      <c r="V39"/>
      <c r="W39"/>
      <c r="X39"/>
      <c r="Y39"/>
    </row>
    <row r="40" spans="3:25" ht="12.75" customHeight="1" x14ac:dyDescent="0.2">
      <c r="E40"/>
      <c r="F40"/>
      <c r="G40"/>
      <c r="H40"/>
      <c r="I40"/>
      <c r="K40"/>
      <c r="L40"/>
      <c r="M40"/>
      <c r="N40"/>
    </row>
  </sheetData>
  <mergeCells count="2">
    <mergeCell ref="E7:H7"/>
    <mergeCell ref="B7:C7"/>
  </mergeCells>
  <phoneticPr fontId="3" type="noConversion"/>
  <pageMargins left="0.70866141732283472" right="0.15748031496062992" top="0.98425196850393704" bottom="0.55118110236220474" header="0.51181102362204722" footer="0.51181102362204722"/>
  <pageSetup paperSize="9" fitToWidth="0"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9222" r:id="rId4">
          <objectPr defaultSize="0" autoLine="0" autoPict="0" r:id="rId5">
            <anchor moveWithCells="1">
              <from>
                <xdr:col>0</xdr:col>
                <xdr:colOff>28575</xdr:colOff>
                <xdr:row>20</xdr:row>
                <xdr:rowOff>66675</xdr:rowOff>
              </from>
              <to>
                <xdr:col>1</xdr:col>
                <xdr:colOff>219075</xdr:colOff>
                <xdr:row>21</xdr:row>
                <xdr:rowOff>142875</xdr:rowOff>
              </to>
            </anchor>
          </objectPr>
        </oleObject>
      </mc:Choice>
      <mc:Fallback>
        <oleObject progId="Paint.Picture" shapeId="922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tabColor rgb="FF00B050"/>
    <pageSetUpPr fitToPage="1"/>
  </sheetPr>
  <dimension ref="A1:W156"/>
  <sheetViews>
    <sheetView showGridLines="0" zoomScaleNormal="100" workbookViewId="0"/>
  </sheetViews>
  <sheetFormatPr defaultColWidth="9.140625" defaultRowHeight="12.75" customHeight="1" x14ac:dyDescent="0.2"/>
  <cols>
    <col min="1" max="1" width="11.42578125" style="6" customWidth="1"/>
    <col min="2" max="2" width="12.42578125" style="2" customWidth="1"/>
    <col min="3" max="3" width="11.42578125" style="2" customWidth="1"/>
    <col min="4" max="4" width="16.28515625" style="2" customWidth="1"/>
    <col min="5" max="5" width="13.42578125" style="2" customWidth="1"/>
    <col min="6" max="8" width="10.7109375" style="2" customWidth="1"/>
    <col min="9" max="9" width="5.140625" style="2" customWidth="1"/>
    <col min="10" max="12" width="10.7109375" style="2" customWidth="1"/>
    <col min="13" max="13" width="11.5703125" customWidth="1"/>
    <col min="14" max="14" width="9.5703125" bestFit="1" customWidth="1"/>
    <col min="15" max="16" width="16.7109375" customWidth="1"/>
    <col min="17" max="17" width="12" customWidth="1"/>
    <col min="18" max="18" width="12.28515625" customWidth="1"/>
    <col min="23" max="16384" width="9.140625" style="2"/>
  </cols>
  <sheetData>
    <row r="1" spans="1:23" s="35" customFormat="1" ht="12.75" customHeight="1" x14ac:dyDescent="0.2">
      <c r="A1" s="22"/>
      <c r="M1"/>
      <c r="N1"/>
      <c r="O1"/>
      <c r="P1"/>
      <c r="Q1"/>
      <c r="R1"/>
      <c r="S1"/>
      <c r="T1"/>
      <c r="U1"/>
      <c r="V1"/>
    </row>
    <row r="2" spans="1:23" ht="12.75" customHeight="1" x14ac:dyDescent="0.2">
      <c r="A2" s="77" t="s">
        <v>161</v>
      </c>
      <c r="B2" s="16"/>
      <c r="C2" s="16"/>
      <c r="D2" s="16"/>
      <c r="E2" s="16"/>
      <c r="F2" s="16"/>
      <c r="G2" s="16"/>
      <c r="H2" s="16"/>
      <c r="I2" s="16"/>
    </row>
    <row r="3" spans="1:23" ht="12.75" customHeight="1" x14ac:dyDescent="0.2">
      <c r="A3" s="4" t="s">
        <v>223</v>
      </c>
      <c r="B3" s="16"/>
      <c r="C3" s="16"/>
      <c r="D3" s="16"/>
      <c r="E3" s="16"/>
      <c r="F3" s="16"/>
      <c r="G3" s="16"/>
      <c r="H3" s="16"/>
      <c r="I3" s="16"/>
    </row>
    <row r="4" spans="1:23" ht="12.75" customHeight="1" x14ac:dyDescent="0.2">
      <c r="A4" s="171" t="s">
        <v>224</v>
      </c>
      <c r="B4" s="16"/>
      <c r="C4" s="16"/>
      <c r="D4" s="16"/>
      <c r="E4" s="16"/>
      <c r="F4" s="16"/>
      <c r="G4" s="16"/>
      <c r="H4" s="16"/>
      <c r="I4" s="16"/>
    </row>
    <row r="5" spans="1:23" ht="12.75" customHeight="1" x14ac:dyDescent="0.2">
      <c r="A5" s="13"/>
      <c r="B5" s="43"/>
      <c r="C5" s="43"/>
      <c r="D5" s="43"/>
      <c r="E5" s="43"/>
      <c r="F5" s="43"/>
      <c r="G5" s="43"/>
      <c r="H5" s="43"/>
      <c r="I5" s="43"/>
      <c r="J5" s="13"/>
      <c r="K5" s="13"/>
      <c r="L5" s="13"/>
    </row>
    <row r="6" spans="1:23" ht="12.75" customHeight="1" x14ac:dyDescent="0.2">
      <c r="B6" s="227" t="s">
        <v>71</v>
      </c>
      <c r="C6" s="227"/>
      <c r="D6" s="227"/>
      <c r="E6" s="6"/>
      <c r="F6" s="227" t="s">
        <v>72</v>
      </c>
      <c r="G6" s="227"/>
      <c r="H6" s="227"/>
      <c r="I6" s="6"/>
      <c r="J6" s="227" t="s">
        <v>16</v>
      </c>
      <c r="K6" s="227"/>
      <c r="L6" s="227"/>
    </row>
    <row r="7" spans="1:23" ht="12.75" customHeight="1" x14ac:dyDescent="0.2">
      <c r="A7" s="2" t="s">
        <v>21</v>
      </c>
      <c r="B7" s="93" t="s">
        <v>68</v>
      </c>
      <c r="C7" s="61"/>
      <c r="D7" s="61"/>
      <c r="E7" s="5"/>
      <c r="F7" s="50"/>
      <c r="G7" s="50"/>
      <c r="H7" s="50"/>
      <c r="I7" s="25"/>
      <c r="J7" s="50"/>
      <c r="K7" s="50"/>
      <c r="L7" s="50"/>
      <c r="N7" s="2"/>
      <c r="O7" s="2"/>
      <c r="P7" s="2"/>
      <c r="Q7" s="2"/>
      <c r="R7" s="2"/>
      <c r="S7" s="2"/>
      <c r="T7" s="2"/>
      <c r="U7" s="2"/>
      <c r="V7" s="2"/>
    </row>
    <row r="8" spans="1:23" ht="12.75" customHeight="1" x14ac:dyDescent="0.2">
      <c r="A8" s="13" t="s">
        <v>23</v>
      </c>
      <c r="B8" s="94">
        <v>-3500</v>
      </c>
      <c r="C8" s="66" t="s">
        <v>27</v>
      </c>
      <c r="D8" s="66" t="s">
        <v>1</v>
      </c>
      <c r="E8" s="66"/>
      <c r="F8" s="94">
        <v>-3500</v>
      </c>
      <c r="G8" s="66" t="s">
        <v>27</v>
      </c>
      <c r="H8" s="66" t="s">
        <v>1</v>
      </c>
      <c r="I8" s="66"/>
      <c r="J8" s="94">
        <v>-3500</v>
      </c>
      <c r="K8" s="66" t="s">
        <v>27</v>
      </c>
      <c r="L8" s="66" t="s">
        <v>1</v>
      </c>
      <c r="N8" s="2"/>
      <c r="O8" s="2"/>
      <c r="P8" s="2"/>
      <c r="Q8" s="2"/>
      <c r="R8" s="2"/>
      <c r="S8" s="2"/>
      <c r="T8" s="2"/>
      <c r="U8" s="2"/>
      <c r="V8" s="2"/>
    </row>
    <row r="9" spans="1:23" ht="12.75" customHeight="1" x14ac:dyDescent="0.2">
      <c r="A9" s="102" t="s">
        <v>216</v>
      </c>
      <c r="B9" s="24">
        <v>38551250.200000003</v>
      </c>
      <c r="C9" s="24">
        <v>11192654.1</v>
      </c>
      <c r="D9" s="24">
        <v>49743904.299999997</v>
      </c>
      <c r="E9" s="24"/>
      <c r="F9" s="24">
        <v>78880</v>
      </c>
      <c r="G9" s="24">
        <v>20644</v>
      </c>
      <c r="H9" s="24">
        <v>99524</v>
      </c>
      <c r="I9" s="24"/>
      <c r="J9" s="24">
        <f>B9/F9</f>
        <v>488.7328879310345</v>
      </c>
      <c r="K9" s="24">
        <f>C9/G9</f>
        <v>542.17468029451652</v>
      </c>
      <c r="L9" s="24">
        <f>D9/H9</f>
        <v>499.81817752501905</v>
      </c>
      <c r="N9" s="2"/>
      <c r="O9" s="2"/>
      <c r="P9" s="2"/>
      <c r="Q9" s="2"/>
      <c r="R9" s="2"/>
      <c r="S9" s="2"/>
      <c r="T9" s="2"/>
      <c r="U9" s="2"/>
      <c r="V9" s="2"/>
    </row>
    <row r="10" spans="1:23" ht="12.75" customHeight="1" x14ac:dyDescent="0.2">
      <c r="A10" s="8">
        <v>2001</v>
      </c>
      <c r="B10" s="24">
        <v>9904687.8000000007</v>
      </c>
      <c r="C10" s="24">
        <v>2645329.2999999998</v>
      </c>
      <c r="D10" s="24">
        <v>12550017.1</v>
      </c>
      <c r="E10" s="24"/>
      <c r="F10" s="24">
        <v>14808</v>
      </c>
      <c r="G10" s="24">
        <v>1934</v>
      </c>
      <c r="H10" s="24">
        <v>16742</v>
      </c>
      <c r="I10" s="24"/>
      <c r="J10" s="24">
        <f t="shared" ref="J10:J28" si="0">B10/F10</f>
        <v>668.87410858995145</v>
      </c>
      <c r="K10" s="24">
        <f t="shared" ref="K10:K29" si="1">C10/G10</f>
        <v>1367.8021199586349</v>
      </c>
      <c r="L10" s="24">
        <f t="shared" ref="L10:L29" si="2">D10/H10</f>
        <v>749.61277625134392</v>
      </c>
      <c r="N10" s="2"/>
      <c r="O10" s="2"/>
      <c r="P10" s="2"/>
      <c r="Q10" s="2"/>
      <c r="R10" s="2"/>
      <c r="S10" s="2"/>
      <c r="T10" s="2"/>
      <c r="U10" s="9"/>
      <c r="V10" s="9"/>
      <c r="W10" s="9"/>
    </row>
    <row r="11" spans="1:23" ht="12.75" customHeight="1" x14ac:dyDescent="0.2">
      <c r="A11" s="8">
        <v>2002</v>
      </c>
      <c r="B11" s="24">
        <v>10414668.199999999</v>
      </c>
      <c r="C11" s="24">
        <v>2580511.2999999998</v>
      </c>
      <c r="D11" s="24">
        <v>12995179.5</v>
      </c>
      <c r="E11" s="24"/>
      <c r="F11" s="24">
        <v>14191</v>
      </c>
      <c r="G11" s="24">
        <v>1901</v>
      </c>
      <c r="H11" s="24">
        <v>16092</v>
      </c>
      <c r="I11" s="24"/>
      <c r="J11" s="24">
        <f t="shared" si="0"/>
        <v>733.89248115002465</v>
      </c>
      <c r="K11" s="24">
        <f t="shared" si="1"/>
        <v>1357.4493950552339</v>
      </c>
      <c r="L11" s="24">
        <f t="shared" si="2"/>
        <v>807.55527591349744</v>
      </c>
      <c r="N11" s="2"/>
      <c r="O11" s="2"/>
      <c r="P11" s="2"/>
      <c r="Q11" s="2"/>
      <c r="R11" s="2"/>
      <c r="S11" s="2"/>
      <c r="T11" s="2"/>
      <c r="U11" s="9"/>
      <c r="V11" s="9"/>
      <c r="W11" s="9"/>
    </row>
    <row r="12" spans="1:23" ht="12.75" customHeight="1" x14ac:dyDescent="0.2">
      <c r="A12" s="8">
        <v>2003</v>
      </c>
      <c r="B12" s="24">
        <v>12782991.300000001</v>
      </c>
      <c r="C12" s="24">
        <v>3868838.3</v>
      </c>
      <c r="D12" s="24">
        <v>16651829.6</v>
      </c>
      <c r="E12" s="24"/>
      <c r="F12" s="24">
        <v>14838</v>
      </c>
      <c r="G12" s="24">
        <v>2142</v>
      </c>
      <c r="H12" s="24">
        <v>16980</v>
      </c>
      <c r="I12" s="24"/>
      <c r="J12" s="24">
        <f t="shared" si="0"/>
        <v>861.50365952284676</v>
      </c>
      <c r="K12" s="24">
        <f t="shared" si="1"/>
        <v>1806.1803454715218</v>
      </c>
      <c r="L12" s="24">
        <f t="shared" si="2"/>
        <v>980.67312131919903</v>
      </c>
      <c r="N12" s="2"/>
      <c r="O12" s="2"/>
      <c r="P12" s="2"/>
      <c r="Q12" s="2"/>
      <c r="R12" s="2"/>
      <c r="S12" s="2"/>
      <c r="T12" s="2"/>
      <c r="U12" s="9"/>
      <c r="V12" s="9"/>
      <c r="W12" s="9"/>
    </row>
    <row r="13" spans="1:23" ht="12.75" customHeight="1" x14ac:dyDescent="0.2">
      <c r="A13" s="8">
        <v>2004</v>
      </c>
      <c r="B13" s="24">
        <v>23719582.100000001</v>
      </c>
      <c r="C13" s="24">
        <v>4695020.0999999996</v>
      </c>
      <c r="D13" s="24">
        <v>28414602.199999999</v>
      </c>
      <c r="E13" s="24"/>
      <c r="F13" s="24">
        <v>25729</v>
      </c>
      <c r="G13" s="24">
        <v>2254</v>
      </c>
      <c r="H13" s="24">
        <v>27983</v>
      </c>
      <c r="I13" s="24"/>
      <c r="J13" s="24">
        <f t="shared" si="0"/>
        <v>921.90066073302501</v>
      </c>
      <c r="K13" s="24">
        <f t="shared" si="1"/>
        <v>2082.9725377107361</v>
      </c>
      <c r="L13" s="24">
        <f t="shared" si="2"/>
        <v>1015.4237286924204</v>
      </c>
      <c r="N13" s="2"/>
      <c r="O13" s="2"/>
      <c r="P13" s="2"/>
      <c r="Q13" s="2"/>
      <c r="R13" s="2"/>
      <c r="S13" s="2"/>
      <c r="T13" s="2"/>
      <c r="U13" s="9"/>
      <c r="V13" s="9"/>
      <c r="W13" s="9"/>
    </row>
    <row r="14" spans="1:23" ht="12.75" customHeight="1" x14ac:dyDescent="0.2">
      <c r="A14" s="8">
        <v>2005</v>
      </c>
      <c r="B14" s="24">
        <v>15431963.9</v>
      </c>
      <c r="C14" s="24">
        <v>7872087.2000000002</v>
      </c>
      <c r="D14" s="24">
        <v>23304051.100000001</v>
      </c>
      <c r="E14" s="24"/>
      <c r="F14" s="24">
        <v>15580</v>
      </c>
      <c r="G14" s="24">
        <v>2986</v>
      </c>
      <c r="H14" s="24">
        <v>18566</v>
      </c>
      <c r="I14" s="24"/>
      <c r="J14" s="24">
        <f t="shared" si="0"/>
        <v>990.49832477535301</v>
      </c>
      <c r="K14" s="24">
        <f t="shared" si="1"/>
        <v>2636.3319490957801</v>
      </c>
      <c r="L14" s="24">
        <f t="shared" si="2"/>
        <v>1255.2004255089951</v>
      </c>
      <c r="N14" s="2"/>
      <c r="O14" s="2"/>
      <c r="P14" s="2"/>
      <c r="Q14" s="2"/>
      <c r="R14" s="2"/>
      <c r="S14" s="2"/>
      <c r="T14" s="2"/>
      <c r="U14" s="9"/>
      <c r="V14" s="9"/>
      <c r="W14" s="9"/>
    </row>
    <row r="15" spans="1:23" ht="12.75" customHeight="1" x14ac:dyDescent="0.2">
      <c r="A15" s="8">
        <v>2006</v>
      </c>
      <c r="B15" s="24">
        <v>27863252</v>
      </c>
      <c r="C15" s="24">
        <v>10459740.300000001</v>
      </c>
      <c r="D15" s="24">
        <v>38322992.299999997</v>
      </c>
      <c r="E15" s="24"/>
      <c r="F15" s="24">
        <v>25708</v>
      </c>
      <c r="G15" s="24">
        <v>3746</v>
      </c>
      <c r="H15" s="24">
        <v>29454</v>
      </c>
      <c r="I15" s="24"/>
      <c r="J15" s="24">
        <f t="shared" si="0"/>
        <v>1083.835848763031</v>
      </c>
      <c r="K15" s="24">
        <f t="shared" si="1"/>
        <v>2792.2424719701016</v>
      </c>
      <c r="L15" s="24">
        <f t="shared" si="2"/>
        <v>1301.1133394445576</v>
      </c>
      <c r="N15" s="2"/>
      <c r="O15" s="2"/>
      <c r="P15" s="2"/>
      <c r="Q15" s="2"/>
      <c r="R15" s="2"/>
      <c r="S15" s="2"/>
      <c r="T15" s="2"/>
      <c r="U15" s="9"/>
      <c r="V15" s="9"/>
      <c r="W15" s="9"/>
    </row>
    <row r="16" spans="1:23" ht="12.75" customHeight="1" x14ac:dyDescent="0.2">
      <c r="A16" s="8">
        <v>2007</v>
      </c>
      <c r="B16" s="24">
        <v>39102022.700000003</v>
      </c>
      <c r="C16" s="24">
        <v>14757996.9</v>
      </c>
      <c r="D16" s="24">
        <v>53860019.600000001</v>
      </c>
      <c r="E16" s="24"/>
      <c r="F16" s="24">
        <v>32441</v>
      </c>
      <c r="G16" s="24">
        <v>4690</v>
      </c>
      <c r="H16" s="24">
        <v>37131</v>
      </c>
      <c r="I16" s="24"/>
      <c r="J16" s="24">
        <f t="shared" si="0"/>
        <v>1205.327292623532</v>
      </c>
      <c r="K16" s="24">
        <f t="shared" si="1"/>
        <v>3146.694434968017</v>
      </c>
      <c r="L16" s="24">
        <f t="shared" si="2"/>
        <v>1450.5405079313782</v>
      </c>
      <c r="N16" s="2"/>
      <c r="O16" s="2"/>
      <c r="P16" s="2"/>
      <c r="Q16" s="2"/>
      <c r="R16" s="2"/>
      <c r="S16" s="2"/>
      <c r="T16" s="2"/>
      <c r="U16" s="9"/>
      <c r="V16" s="9"/>
      <c r="W16" s="9"/>
    </row>
    <row r="17" spans="1:23" ht="12.75" customHeight="1" x14ac:dyDescent="0.2">
      <c r="A17" s="8">
        <v>2008</v>
      </c>
      <c r="B17" s="24">
        <v>47177352.700000003</v>
      </c>
      <c r="C17" s="24">
        <v>20713140.699999999</v>
      </c>
      <c r="D17" s="24">
        <v>67890493.400000006</v>
      </c>
      <c r="E17" s="24"/>
      <c r="F17" s="24">
        <v>36451</v>
      </c>
      <c r="G17" s="24">
        <v>5477</v>
      </c>
      <c r="H17" s="24">
        <v>41928</v>
      </c>
      <c r="I17" s="24"/>
      <c r="J17" s="24">
        <f t="shared" si="0"/>
        <v>1294.267721050177</v>
      </c>
      <c r="K17" s="24">
        <f t="shared" si="1"/>
        <v>3781.84055139675</v>
      </c>
      <c r="L17" s="24">
        <f t="shared" si="2"/>
        <v>1619.2161181072315</v>
      </c>
      <c r="N17" s="2"/>
      <c r="O17" s="2"/>
      <c r="P17" s="2"/>
      <c r="Q17" s="2"/>
      <c r="R17" s="2"/>
      <c r="S17" s="2"/>
      <c r="T17" s="2"/>
      <c r="U17" s="9"/>
      <c r="V17" s="9"/>
      <c r="W17" s="9"/>
    </row>
    <row r="18" spans="1:23" ht="12.75" customHeight="1" x14ac:dyDescent="0.2">
      <c r="A18" s="8">
        <v>2009</v>
      </c>
      <c r="B18" s="24">
        <v>25684752.199999999</v>
      </c>
      <c r="C18" s="24">
        <v>17136490.600000001</v>
      </c>
      <c r="D18" s="24">
        <v>42821242.799999997</v>
      </c>
      <c r="E18" s="24"/>
      <c r="F18" s="24">
        <v>18679</v>
      </c>
      <c r="G18" s="24">
        <v>4288</v>
      </c>
      <c r="H18" s="24">
        <v>22967</v>
      </c>
      <c r="I18" s="24"/>
      <c r="J18" s="24">
        <f t="shared" si="0"/>
        <v>1375.0603458429252</v>
      </c>
      <c r="K18" s="24">
        <f t="shared" si="1"/>
        <v>3996.383069029851</v>
      </c>
      <c r="L18" s="24">
        <f t="shared" si="2"/>
        <v>1864.4682718683327</v>
      </c>
      <c r="N18" s="2"/>
      <c r="O18" s="2"/>
      <c r="P18" s="2"/>
      <c r="Q18" s="2"/>
      <c r="R18" s="2"/>
      <c r="S18" s="2"/>
      <c r="T18" s="2"/>
      <c r="U18" s="9"/>
      <c r="V18" s="9"/>
      <c r="W18" s="9"/>
    </row>
    <row r="19" spans="1:23" ht="12.75" customHeight="1" x14ac:dyDescent="0.2">
      <c r="A19" s="8">
        <v>2010</v>
      </c>
      <c r="B19" s="24">
        <v>57540883.5</v>
      </c>
      <c r="C19" s="24">
        <v>14842033.5</v>
      </c>
      <c r="D19" s="24">
        <v>72382917</v>
      </c>
      <c r="E19" s="24"/>
      <c r="F19" s="24">
        <v>39087</v>
      </c>
      <c r="G19" s="24">
        <v>3514</v>
      </c>
      <c r="H19" s="24">
        <v>42601</v>
      </c>
      <c r="I19" s="24"/>
      <c r="J19" s="24">
        <f t="shared" si="0"/>
        <v>1472.1233018650703</v>
      </c>
      <c r="K19" s="24">
        <f t="shared" si="1"/>
        <v>4223.6862549800799</v>
      </c>
      <c r="L19" s="24">
        <f t="shared" si="2"/>
        <v>1699.0896223093355</v>
      </c>
      <c r="N19" s="2"/>
      <c r="O19" s="2"/>
      <c r="P19" s="2"/>
      <c r="Q19" s="2"/>
      <c r="R19" s="2"/>
      <c r="S19" s="2"/>
      <c r="T19" s="2"/>
      <c r="U19" s="9"/>
      <c r="V19" s="9"/>
      <c r="W19" s="9"/>
    </row>
    <row r="20" spans="1:23" ht="12.75" customHeight="1" x14ac:dyDescent="0.2">
      <c r="A20" s="8">
        <v>2011</v>
      </c>
      <c r="B20" s="24">
        <v>78463228.299999997</v>
      </c>
      <c r="C20" s="24">
        <v>27167373.199999999</v>
      </c>
      <c r="D20" s="24">
        <v>105630601.5</v>
      </c>
      <c r="E20" s="24"/>
      <c r="F20" s="24">
        <v>48403</v>
      </c>
      <c r="G20" s="24">
        <v>5261</v>
      </c>
      <c r="H20" s="24">
        <v>53664</v>
      </c>
      <c r="I20" s="24"/>
      <c r="J20" s="24">
        <f t="shared" si="0"/>
        <v>1621.0406028551949</v>
      </c>
      <c r="K20" s="24">
        <f t="shared" si="1"/>
        <v>5163.9181144269151</v>
      </c>
      <c r="L20" s="24">
        <f t="shared" si="2"/>
        <v>1968.3698848389981</v>
      </c>
      <c r="N20" s="2"/>
      <c r="O20" s="2"/>
      <c r="P20" s="2"/>
      <c r="Q20" s="2"/>
      <c r="R20" s="2"/>
      <c r="S20" s="2"/>
      <c r="T20" s="2"/>
      <c r="U20" s="9"/>
      <c r="V20" s="9"/>
      <c r="W20" s="9"/>
    </row>
    <row r="21" spans="1:23" ht="12.75" customHeight="1" x14ac:dyDescent="0.2">
      <c r="A21" s="8">
        <v>2012</v>
      </c>
      <c r="B21" s="24">
        <v>65203406.399999999</v>
      </c>
      <c r="C21" s="24">
        <v>31597500.100000001</v>
      </c>
      <c r="D21" s="24">
        <v>96800906.5</v>
      </c>
      <c r="E21" s="24"/>
      <c r="F21" s="24">
        <v>37224</v>
      </c>
      <c r="G21" s="24">
        <v>5513</v>
      </c>
      <c r="H21" s="24">
        <v>42737</v>
      </c>
      <c r="I21" s="24"/>
      <c r="J21" s="24">
        <f t="shared" si="0"/>
        <v>1751.6496453900709</v>
      </c>
      <c r="K21" s="24">
        <f t="shared" si="1"/>
        <v>5731.4529475784511</v>
      </c>
      <c r="L21" s="24">
        <f t="shared" si="2"/>
        <v>2265.0374733837189</v>
      </c>
      <c r="N21" s="2"/>
      <c r="O21" s="2"/>
      <c r="P21" s="2"/>
      <c r="Q21" s="2"/>
      <c r="R21" s="2"/>
      <c r="S21" s="2"/>
      <c r="T21" s="2"/>
      <c r="U21" s="9"/>
      <c r="V21" s="9"/>
      <c r="W21" s="9"/>
    </row>
    <row r="22" spans="1:23" ht="12.75" customHeight="1" x14ac:dyDescent="0.2">
      <c r="A22" s="8">
        <v>2013</v>
      </c>
      <c r="B22" s="24">
        <v>65586495.700000003</v>
      </c>
      <c r="C22" s="24">
        <v>33212080.600000001</v>
      </c>
      <c r="D22" s="24">
        <v>98798576.299999997</v>
      </c>
      <c r="E22" s="24"/>
      <c r="F22" s="24">
        <v>35846</v>
      </c>
      <c r="G22" s="24">
        <v>4954</v>
      </c>
      <c r="H22" s="24">
        <v>40800</v>
      </c>
      <c r="I22" s="24"/>
      <c r="J22" s="24">
        <f t="shared" si="0"/>
        <v>1829.6740417340848</v>
      </c>
      <c r="K22" s="24">
        <f t="shared" si="1"/>
        <v>6704.0937828017768</v>
      </c>
      <c r="L22" s="24">
        <f t="shared" si="2"/>
        <v>2421.5337328431374</v>
      </c>
      <c r="N22" s="2"/>
      <c r="O22" s="2"/>
      <c r="P22" s="2"/>
      <c r="Q22" s="2"/>
      <c r="R22" s="2"/>
      <c r="S22" s="2"/>
      <c r="T22" s="2"/>
      <c r="U22" s="9"/>
      <c r="V22" s="9"/>
      <c r="W22" s="9"/>
    </row>
    <row r="23" spans="1:23" ht="12.75" customHeight="1" x14ac:dyDescent="0.2">
      <c r="A23" s="8">
        <v>2014</v>
      </c>
      <c r="B23" s="24">
        <v>87020449.900000006</v>
      </c>
      <c r="C23" s="24">
        <v>41579001.399999999</v>
      </c>
      <c r="D23" s="24">
        <v>128599451.3</v>
      </c>
      <c r="E23" s="24"/>
      <c r="F23" s="24">
        <v>43805</v>
      </c>
      <c r="G23" s="24">
        <v>5837</v>
      </c>
      <c r="H23" s="24">
        <v>49642</v>
      </c>
      <c r="I23" s="24"/>
      <c r="J23" s="24">
        <f t="shared" si="0"/>
        <v>1986.5414884145646</v>
      </c>
      <c r="K23" s="24">
        <f t="shared" si="1"/>
        <v>7123.3512763405861</v>
      </c>
      <c r="L23" s="24">
        <f t="shared" si="2"/>
        <v>2590.5372728737761</v>
      </c>
      <c r="N23" s="2"/>
      <c r="O23" s="2"/>
      <c r="P23" s="2"/>
      <c r="Q23" s="2"/>
      <c r="R23" s="2"/>
      <c r="S23" s="2"/>
      <c r="T23" s="2"/>
      <c r="U23" s="9"/>
      <c r="V23" s="9"/>
      <c r="W23" s="9"/>
    </row>
    <row r="24" spans="1:23" ht="12.75" customHeight="1" x14ac:dyDescent="0.2">
      <c r="A24" s="8">
        <v>2015</v>
      </c>
      <c r="B24" s="24">
        <v>101786681.5</v>
      </c>
      <c r="C24" s="24">
        <v>58205779.299999997</v>
      </c>
      <c r="D24" s="24">
        <v>159992460.80000001</v>
      </c>
      <c r="E24" s="24"/>
      <c r="F24" s="24">
        <v>47884</v>
      </c>
      <c r="G24" s="24">
        <v>7443</v>
      </c>
      <c r="H24" s="24">
        <v>55327</v>
      </c>
      <c r="I24" s="24"/>
      <c r="J24" s="24">
        <f t="shared" si="0"/>
        <v>2125.6929558934089</v>
      </c>
      <c r="K24" s="24">
        <f t="shared" si="1"/>
        <v>7820.2041246809076</v>
      </c>
      <c r="L24" s="24">
        <f t="shared" si="2"/>
        <v>2891.7609991505055</v>
      </c>
      <c r="N24" s="2"/>
      <c r="O24" s="2"/>
      <c r="P24" s="2"/>
      <c r="Q24" s="2"/>
      <c r="R24" s="2"/>
      <c r="S24" s="2"/>
      <c r="T24" s="2"/>
      <c r="U24" s="9"/>
      <c r="V24" s="9"/>
      <c r="W24" s="9"/>
    </row>
    <row r="25" spans="1:23" ht="12.75" customHeight="1" x14ac:dyDescent="0.2">
      <c r="A25" s="8">
        <v>2016</v>
      </c>
      <c r="B25" s="24">
        <v>106756984.09999999</v>
      </c>
      <c r="C25" s="24">
        <v>56924633.600000001</v>
      </c>
      <c r="D25" s="24">
        <v>163681617.69999999</v>
      </c>
      <c r="E25" s="24"/>
      <c r="F25" s="24">
        <v>56315</v>
      </c>
      <c r="G25" s="24">
        <v>7179</v>
      </c>
      <c r="H25" s="24">
        <v>63494</v>
      </c>
      <c r="I25" s="24"/>
      <c r="J25" s="24">
        <f t="shared" si="0"/>
        <v>1895.7113397851372</v>
      </c>
      <c r="K25" s="24">
        <f t="shared" si="1"/>
        <v>7929.3263128569442</v>
      </c>
      <c r="L25" s="24">
        <f t="shared" si="2"/>
        <v>2577.9068526159949</v>
      </c>
      <c r="N25" s="2"/>
      <c r="O25" s="2"/>
      <c r="P25" s="2"/>
      <c r="Q25" s="2"/>
      <c r="R25" s="2"/>
      <c r="S25" s="2"/>
      <c r="T25" s="2"/>
      <c r="U25" s="9"/>
      <c r="V25" s="9"/>
      <c r="W25" s="9"/>
    </row>
    <row r="26" spans="1:23" ht="12.75" customHeight="1" x14ac:dyDescent="0.2">
      <c r="A26" s="8">
        <v>2017</v>
      </c>
      <c r="B26" s="24">
        <v>98523465.599999994</v>
      </c>
      <c r="C26" s="24">
        <v>49958978.5</v>
      </c>
      <c r="D26" s="24">
        <v>148482444.09999999</v>
      </c>
      <c r="E26" s="24"/>
      <c r="F26" s="24">
        <v>57558</v>
      </c>
      <c r="G26" s="24">
        <v>7008</v>
      </c>
      <c r="H26" s="24">
        <v>64566</v>
      </c>
      <c r="I26" s="24"/>
      <c r="J26" s="24">
        <f t="shared" si="0"/>
        <v>1711.7249661211299</v>
      </c>
      <c r="K26" s="24">
        <f t="shared" si="1"/>
        <v>7128.8496718036531</v>
      </c>
      <c r="L26" s="24">
        <f t="shared" si="2"/>
        <v>2299.7002152835857</v>
      </c>
      <c r="N26" s="2"/>
      <c r="O26" s="2"/>
      <c r="P26" s="2"/>
      <c r="Q26" s="2"/>
      <c r="R26" s="2"/>
      <c r="S26" s="2"/>
      <c r="T26" s="2"/>
      <c r="U26" s="9"/>
      <c r="V26" s="9"/>
      <c r="W26" s="9"/>
    </row>
    <row r="27" spans="1:23" ht="12.75" customHeight="1" x14ac:dyDescent="0.2">
      <c r="A27" s="8">
        <v>2018</v>
      </c>
      <c r="B27" s="24">
        <v>28086523.100000001</v>
      </c>
      <c r="C27" s="24">
        <v>11680497.199999999</v>
      </c>
      <c r="D27" s="24">
        <v>39767020.299999997</v>
      </c>
      <c r="E27" s="24"/>
      <c r="F27" s="24">
        <v>36890</v>
      </c>
      <c r="G27" s="24">
        <v>4995</v>
      </c>
      <c r="H27" s="24">
        <v>41885</v>
      </c>
      <c r="I27" s="24"/>
      <c r="J27" s="24">
        <f t="shared" si="0"/>
        <v>761.35871780970456</v>
      </c>
      <c r="K27" s="24">
        <f t="shared" si="1"/>
        <v>2338.4378778778778</v>
      </c>
      <c r="L27" s="24">
        <f t="shared" si="2"/>
        <v>949.43345589113039</v>
      </c>
      <c r="N27" s="2"/>
      <c r="O27" s="2"/>
      <c r="P27" s="2"/>
      <c r="Q27" s="2"/>
      <c r="R27" s="2"/>
      <c r="S27" s="2"/>
      <c r="T27" s="2"/>
      <c r="U27" s="9"/>
      <c r="V27" s="9"/>
      <c r="W27" s="9"/>
    </row>
    <row r="28" spans="1:23" ht="12.75" customHeight="1" x14ac:dyDescent="0.2">
      <c r="A28" s="8">
        <v>2019</v>
      </c>
      <c r="B28" s="24">
        <v>17439.7</v>
      </c>
      <c r="C28" s="24">
        <v>4003.4</v>
      </c>
      <c r="D28" s="24">
        <v>21443.1</v>
      </c>
      <c r="E28" s="24"/>
      <c r="F28" s="24">
        <v>67</v>
      </c>
      <c r="G28" s="24">
        <v>7</v>
      </c>
      <c r="H28" s="24">
        <v>74</v>
      </c>
      <c r="I28" s="24"/>
      <c r="J28" s="24">
        <f t="shared" si="0"/>
        <v>260.29402985074626</v>
      </c>
      <c r="K28" s="24">
        <f t="shared" si="1"/>
        <v>571.91428571428571</v>
      </c>
      <c r="L28" s="24">
        <f t="shared" si="2"/>
        <v>289.77162162162159</v>
      </c>
      <c r="N28" s="2"/>
      <c r="O28" s="2"/>
      <c r="P28" s="2"/>
      <c r="Q28" s="2"/>
      <c r="R28" s="2"/>
      <c r="S28" s="2"/>
      <c r="T28" s="2"/>
      <c r="U28" s="9"/>
      <c r="V28" s="9"/>
      <c r="W28" s="9"/>
    </row>
    <row r="29" spans="1:23" ht="12.75" customHeight="1" x14ac:dyDescent="0.2">
      <c r="A29" s="99" t="s">
        <v>12</v>
      </c>
      <c r="B29" s="105">
        <f t="shared" ref="B29:H29" si="3">SUM(B9:B28)</f>
        <v>939618080.9000001</v>
      </c>
      <c r="C29" s="105">
        <f t="shared" si="3"/>
        <v>421093689.59999996</v>
      </c>
      <c r="D29" s="105">
        <f t="shared" si="3"/>
        <v>1360711770.4999998</v>
      </c>
      <c r="E29" s="105"/>
      <c r="F29" s="105">
        <f t="shared" si="3"/>
        <v>680384</v>
      </c>
      <c r="G29" s="105">
        <f t="shared" si="3"/>
        <v>101773</v>
      </c>
      <c r="H29" s="105">
        <f t="shared" si="3"/>
        <v>782157</v>
      </c>
      <c r="I29" s="105"/>
      <c r="J29" s="105">
        <f t="shared" ref="J29" si="4">B29/F29</f>
        <v>1381.0114301629669</v>
      </c>
      <c r="K29" s="105">
        <f t="shared" si="1"/>
        <v>4137.5776443654013</v>
      </c>
      <c r="L29" s="105">
        <f t="shared" si="2"/>
        <v>1739.6913541654678</v>
      </c>
      <c r="N29" s="2"/>
      <c r="O29" s="2"/>
      <c r="P29" s="2"/>
      <c r="Q29" s="2"/>
      <c r="R29" s="2"/>
      <c r="S29" s="2"/>
      <c r="T29" s="2"/>
      <c r="U29" s="9"/>
      <c r="V29" s="9"/>
      <c r="W29" s="9"/>
    </row>
    <row r="30" spans="1:23" s="11" customFormat="1" ht="12.75" customHeight="1" x14ac:dyDescent="0.2">
      <c r="A30" s="2" t="s">
        <v>70</v>
      </c>
      <c r="B30" s="2"/>
      <c r="C30" s="2"/>
      <c r="D30" s="2"/>
      <c r="E30" s="2"/>
      <c r="F30" s="2"/>
      <c r="G30" s="2"/>
      <c r="H30" s="2"/>
      <c r="I30" s="2"/>
      <c r="J30" s="2"/>
      <c r="K30" s="2"/>
      <c r="L30" s="2"/>
      <c r="M30"/>
    </row>
    <row r="31" spans="1:23" customFormat="1" ht="12.75" customHeight="1" x14ac:dyDescent="0.2"/>
    <row r="32" spans="1:23" customFormat="1" ht="12.75" customHeight="1" x14ac:dyDescent="0.2"/>
    <row r="33" customFormat="1" ht="12.75" customHeight="1" x14ac:dyDescent="0.2"/>
    <row r="34" customFormat="1" ht="12.75" customHeight="1" x14ac:dyDescent="0.2"/>
    <row r="35" customFormat="1" ht="12.75" customHeight="1" x14ac:dyDescent="0.2"/>
    <row r="36" customFormat="1" ht="12.75" customHeight="1" x14ac:dyDescent="0.2"/>
    <row r="37" customFormat="1" ht="12.75" customHeight="1" x14ac:dyDescent="0.2"/>
    <row r="38" customFormat="1" ht="12.75" customHeight="1" x14ac:dyDescent="0.2"/>
    <row r="39" customFormat="1" ht="12.75" customHeight="1" x14ac:dyDescent="0.2"/>
    <row r="40" customFormat="1" ht="12.75" customHeight="1" x14ac:dyDescent="0.2"/>
    <row r="41" customFormat="1" ht="12.75" customHeight="1" x14ac:dyDescent="0.2"/>
    <row r="42" customFormat="1" ht="12.75" customHeight="1" x14ac:dyDescent="0.2"/>
    <row r="43" customFormat="1" ht="12.75" customHeight="1" x14ac:dyDescent="0.2"/>
    <row r="44" customFormat="1" ht="12.75" customHeight="1" x14ac:dyDescent="0.2"/>
    <row r="45" customFormat="1" ht="12.75" customHeight="1" x14ac:dyDescent="0.2"/>
    <row r="46" customFormat="1" ht="12.75" customHeight="1" x14ac:dyDescent="0.2"/>
    <row r="47" customFormat="1" ht="12.75" customHeight="1" x14ac:dyDescent="0.2"/>
    <row r="48" customFormat="1" ht="12.75" customHeight="1" x14ac:dyDescent="0.2"/>
    <row r="49" customFormat="1" ht="12.75" customHeight="1" x14ac:dyDescent="0.2"/>
    <row r="50" customFormat="1" ht="12.75" customHeight="1" x14ac:dyDescent="0.2"/>
    <row r="51" customFormat="1" ht="12.75" customHeight="1" x14ac:dyDescent="0.2"/>
    <row r="52" customFormat="1" ht="12.75" customHeight="1" x14ac:dyDescent="0.2"/>
    <row r="53" customFormat="1" ht="12.75" customHeight="1" x14ac:dyDescent="0.2"/>
    <row r="54" customFormat="1" ht="12.75" customHeight="1" x14ac:dyDescent="0.2"/>
    <row r="55" customFormat="1" ht="12.75" customHeight="1" x14ac:dyDescent="0.2"/>
    <row r="56" customFormat="1" ht="12.75" customHeight="1" x14ac:dyDescent="0.2"/>
    <row r="57" customFormat="1" ht="12.75" customHeight="1" x14ac:dyDescent="0.2"/>
    <row r="58" customFormat="1" ht="12.75" customHeight="1" x14ac:dyDescent="0.2"/>
    <row r="59" customFormat="1" ht="12.75" customHeight="1" x14ac:dyDescent="0.2"/>
    <row r="60" customFormat="1" ht="12.75" customHeight="1" x14ac:dyDescent="0.2"/>
    <row r="61" customFormat="1" ht="12.75" customHeight="1" x14ac:dyDescent="0.2"/>
    <row r="62" customFormat="1" ht="12.75" customHeight="1" x14ac:dyDescent="0.2"/>
    <row r="63" customFormat="1" ht="12.75" customHeight="1" x14ac:dyDescent="0.2"/>
    <row r="64" customFormat="1" ht="12.75" customHeight="1" x14ac:dyDescent="0.2"/>
    <row r="65" customFormat="1" ht="12.75" customHeight="1" x14ac:dyDescent="0.2"/>
    <row r="66" customFormat="1" ht="12.75" customHeight="1" x14ac:dyDescent="0.2"/>
    <row r="67" customFormat="1" ht="12.75" customHeight="1" x14ac:dyDescent="0.2"/>
    <row r="68" customFormat="1" ht="12.75" customHeight="1" x14ac:dyDescent="0.2"/>
    <row r="69" customFormat="1" ht="12.75" customHeight="1" x14ac:dyDescent="0.2"/>
    <row r="70" customFormat="1" ht="12.75" customHeight="1" x14ac:dyDescent="0.2"/>
    <row r="71" customFormat="1" ht="12.75" customHeight="1" x14ac:dyDescent="0.2"/>
    <row r="72" customFormat="1" ht="12.75" customHeight="1" x14ac:dyDescent="0.2"/>
    <row r="73" customFormat="1" ht="12.75" customHeight="1" x14ac:dyDescent="0.2"/>
    <row r="74" customFormat="1" ht="12.75" customHeight="1" x14ac:dyDescent="0.2"/>
    <row r="75" customFormat="1" ht="12.75" customHeight="1" x14ac:dyDescent="0.2"/>
    <row r="76" customFormat="1" ht="12.75" customHeight="1" x14ac:dyDescent="0.2"/>
    <row r="77" customFormat="1" ht="12.75" customHeight="1" x14ac:dyDescent="0.2"/>
    <row r="78" customFormat="1" ht="12.75" customHeight="1" x14ac:dyDescent="0.2"/>
    <row r="79" customFormat="1" ht="12.75" customHeight="1" x14ac:dyDescent="0.2"/>
    <row r="80" customFormat="1" ht="12.75" customHeight="1" x14ac:dyDescent="0.2"/>
    <row r="81" customFormat="1" ht="12.75" customHeight="1" x14ac:dyDescent="0.2"/>
    <row r="82" customFormat="1" ht="12.75" customHeight="1" x14ac:dyDescent="0.2"/>
    <row r="83" customFormat="1" ht="12.75" customHeight="1" x14ac:dyDescent="0.2"/>
    <row r="84" customFormat="1" ht="12.75" customHeight="1" x14ac:dyDescent="0.2"/>
    <row r="85" customFormat="1" ht="12.75" customHeight="1" x14ac:dyDescent="0.2"/>
    <row r="86" customFormat="1" ht="12.75" customHeight="1" x14ac:dyDescent="0.2"/>
    <row r="87" customFormat="1" ht="12.75" customHeight="1" x14ac:dyDescent="0.2"/>
    <row r="88" customFormat="1" ht="12.75" customHeight="1" x14ac:dyDescent="0.2"/>
    <row r="89" customFormat="1" ht="12.75" customHeight="1" x14ac:dyDescent="0.2"/>
    <row r="90" customFormat="1" ht="12.75" customHeight="1" x14ac:dyDescent="0.2"/>
    <row r="91" customFormat="1" ht="12.75" customHeight="1" x14ac:dyDescent="0.2"/>
    <row r="92" customFormat="1" ht="12.75" customHeight="1" x14ac:dyDescent="0.2"/>
    <row r="93" customFormat="1" ht="12.75" customHeight="1" x14ac:dyDescent="0.2"/>
    <row r="94" customFormat="1" ht="12.75" customHeight="1" x14ac:dyDescent="0.2"/>
    <row r="95" customFormat="1" ht="12.75" customHeight="1" x14ac:dyDescent="0.2"/>
    <row r="96" customFormat="1" ht="12.75" customHeight="1" x14ac:dyDescent="0.2"/>
    <row r="97" customFormat="1" ht="12.75" customHeight="1" x14ac:dyDescent="0.2"/>
    <row r="98" customFormat="1" ht="12.75" customHeight="1" x14ac:dyDescent="0.2"/>
    <row r="99" customFormat="1" ht="12.75" customHeight="1" x14ac:dyDescent="0.2"/>
    <row r="100" customFormat="1" ht="12.75" customHeight="1" x14ac:dyDescent="0.2"/>
    <row r="101" customFormat="1" ht="12.75" customHeight="1" x14ac:dyDescent="0.2"/>
    <row r="102" customFormat="1" ht="12.75" customHeight="1" x14ac:dyDescent="0.2"/>
    <row r="103" customFormat="1" ht="12.75" customHeight="1" x14ac:dyDescent="0.2"/>
    <row r="104" customFormat="1" ht="12.75" customHeight="1" x14ac:dyDescent="0.2"/>
    <row r="105" customFormat="1" ht="12.75" customHeight="1" x14ac:dyDescent="0.2"/>
    <row r="106" customFormat="1" ht="12.75" customHeight="1" x14ac:dyDescent="0.2"/>
    <row r="107" customFormat="1" ht="12.75" customHeight="1" x14ac:dyDescent="0.2"/>
    <row r="108" customFormat="1" ht="12.75" customHeight="1" x14ac:dyDescent="0.2"/>
    <row r="109" customFormat="1" ht="12.75" customHeight="1" x14ac:dyDescent="0.2"/>
    <row r="110" customFormat="1" ht="12.75" customHeight="1" x14ac:dyDescent="0.2"/>
    <row r="111" customFormat="1" ht="12.75" customHeight="1" x14ac:dyDescent="0.2"/>
    <row r="112" customFormat="1" ht="12.75" customHeight="1" x14ac:dyDescent="0.2"/>
    <row r="113" customFormat="1" ht="12.75" customHeight="1" x14ac:dyDescent="0.2"/>
    <row r="114" customFormat="1" ht="12.75" customHeight="1" x14ac:dyDescent="0.2"/>
    <row r="115" customFormat="1" ht="12.75" customHeight="1" x14ac:dyDescent="0.2"/>
    <row r="116" customFormat="1" ht="12.75" customHeight="1" x14ac:dyDescent="0.2"/>
    <row r="117" customFormat="1" ht="12.75" customHeight="1" x14ac:dyDescent="0.2"/>
    <row r="118" customFormat="1" ht="12.75" customHeight="1" x14ac:dyDescent="0.2"/>
    <row r="119" customFormat="1" ht="12.75" customHeight="1" x14ac:dyDescent="0.2"/>
    <row r="120" customFormat="1" ht="12.75" customHeight="1" x14ac:dyDescent="0.2"/>
    <row r="121" customFormat="1" ht="12.75" customHeight="1" x14ac:dyDescent="0.2"/>
    <row r="122" customFormat="1" ht="12.75" customHeight="1" x14ac:dyDescent="0.2"/>
    <row r="123" customFormat="1" ht="12.75" customHeight="1" x14ac:dyDescent="0.2"/>
    <row r="124" customFormat="1" ht="12.75" customHeight="1" x14ac:dyDescent="0.2"/>
    <row r="125" customFormat="1" ht="12.75" customHeight="1" x14ac:dyDescent="0.2"/>
    <row r="126" customFormat="1" ht="12.75" customHeight="1" x14ac:dyDescent="0.2"/>
    <row r="127" customFormat="1" ht="12.75" customHeight="1" x14ac:dyDescent="0.2"/>
    <row r="128" customFormat="1" ht="12.75" customHeight="1" x14ac:dyDescent="0.2"/>
    <row r="129" customFormat="1" ht="12.75" customHeight="1" x14ac:dyDescent="0.2"/>
    <row r="130" customFormat="1" ht="12.75" customHeight="1" x14ac:dyDescent="0.2"/>
    <row r="131" customFormat="1" ht="12.75" customHeight="1" x14ac:dyDescent="0.2"/>
    <row r="132" customFormat="1" ht="12.75" customHeight="1" x14ac:dyDescent="0.2"/>
    <row r="133" customFormat="1" ht="12.75" customHeight="1" x14ac:dyDescent="0.2"/>
    <row r="134" customFormat="1" ht="12.75" customHeight="1" x14ac:dyDescent="0.2"/>
    <row r="135" customFormat="1" ht="12.75" customHeight="1" x14ac:dyDescent="0.2"/>
    <row r="136" customFormat="1" ht="12.75" customHeight="1" x14ac:dyDescent="0.2"/>
    <row r="137" customFormat="1" ht="12.75" customHeight="1" x14ac:dyDescent="0.2"/>
    <row r="138" customFormat="1" ht="12.75" customHeight="1" x14ac:dyDescent="0.2"/>
    <row r="139" customFormat="1" ht="12.75" customHeight="1" x14ac:dyDescent="0.2"/>
    <row r="140" customFormat="1" ht="12.75" customHeight="1" x14ac:dyDescent="0.2"/>
    <row r="141" customFormat="1" ht="12.75" customHeight="1" x14ac:dyDescent="0.2"/>
    <row r="142" customFormat="1" ht="12.75" customHeight="1" x14ac:dyDescent="0.2"/>
    <row r="143" customFormat="1" ht="12.75" customHeight="1" x14ac:dyDescent="0.2"/>
    <row r="144" customFormat="1" ht="12.75" customHeight="1" x14ac:dyDescent="0.2"/>
    <row r="145" customFormat="1" ht="12.75" customHeight="1" x14ac:dyDescent="0.2"/>
    <row r="146" customFormat="1" ht="12.75" customHeight="1" x14ac:dyDescent="0.2"/>
    <row r="147" customFormat="1" ht="12.75" customHeight="1" x14ac:dyDescent="0.2"/>
    <row r="148" customFormat="1" ht="12.75" customHeight="1" x14ac:dyDescent="0.2"/>
    <row r="149" customFormat="1" ht="12.75" customHeight="1" x14ac:dyDescent="0.2"/>
    <row r="150" customFormat="1" ht="12.75" customHeight="1" x14ac:dyDescent="0.2"/>
    <row r="151" customFormat="1" ht="12.75" customHeight="1" x14ac:dyDescent="0.2"/>
    <row r="152" customFormat="1" ht="12.75" customHeight="1" x14ac:dyDescent="0.2"/>
    <row r="153" customFormat="1" ht="12.75" customHeight="1" x14ac:dyDescent="0.2"/>
    <row r="154" customFormat="1" ht="12.75" customHeight="1" x14ac:dyDescent="0.2"/>
    <row r="155" customFormat="1" ht="12.75" customHeight="1" x14ac:dyDescent="0.2"/>
    <row r="156" customFormat="1" ht="12.75" customHeight="1" x14ac:dyDescent="0.2"/>
  </sheetData>
  <mergeCells count="3">
    <mergeCell ref="J6:L6"/>
    <mergeCell ref="F6:H6"/>
    <mergeCell ref="B6:D6"/>
  </mergeCells>
  <phoneticPr fontId="3" type="noConversion"/>
  <pageMargins left="0.70866141732283472" right="0.15748031496062992" top="0.98425196850393704" bottom="0.55118110236220474" header="0.51181102362204722" footer="0.51181102362204722"/>
  <pageSetup paperSize="9" scale="71"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47625</xdr:colOff>
                <xdr:row>30</xdr:row>
                <xdr:rowOff>38100</xdr:rowOff>
              </from>
              <to>
                <xdr:col>1</xdr:col>
                <xdr:colOff>428625</xdr:colOff>
                <xdr:row>31</xdr:row>
                <xdr:rowOff>114300</xdr:rowOff>
              </to>
            </anchor>
          </objectPr>
        </oleObject>
      </mc:Choice>
      <mc:Fallback>
        <oleObject progId="Paint.Picture" shapeId="1638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9">
    <tabColor rgb="FF00B050"/>
    <pageSetUpPr fitToPage="1"/>
  </sheetPr>
  <dimension ref="A2:R60"/>
  <sheetViews>
    <sheetView showGridLines="0" zoomScaleNormal="100" workbookViewId="0"/>
  </sheetViews>
  <sheetFormatPr defaultColWidth="9.140625" defaultRowHeight="12.75" customHeight="1" x14ac:dyDescent="0.2"/>
  <cols>
    <col min="1" max="1" width="14.5703125" style="16" customWidth="1"/>
    <col min="2" max="2" width="18.28515625" style="16" customWidth="1"/>
    <col min="3" max="3" width="17.7109375" style="16" customWidth="1"/>
    <col min="4" max="4" width="21.85546875" style="16" customWidth="1"/>
    <col min="5" max="5" width="20.5703125" customWidth="1"/>
    <col min="6" max="6" width="14" bestFit="1" customWidth="1"/>
    <col min="7" max="7" width="10" bestFit="1" customWidth="1"/>
    <col min="8" max="8" width="9.28515625" bestFit="1" customWidth="1"/>
    <col min="17" max="16384" width="9.140625" style="16"/>
  </cols>
  <sheetData>
    <row r="2" spans="1:16" ht="12.75" customHeight="1" x14ac:dyDescent="0.2">
      <c r="A2" s="77" t="s">
        <v>162</v>
      </c>
    </row>
    <row r="3" spans="1:16" ht="12.75" customHeight="1" x14ac:dyDescent="0.2">
      <c r="A3" s="4" t="s">
        <v>225</v>
      </c>
    </row>
    <row r="4" spans="1:16" ht="12.75" customHeight="1" x14ac:dyDescent="0.2">
      <c r="A4" s="171" t="s">
        <v>226</v>
      </c>
    </row>
    <row r="5" spans="1:16" ht="12.75" customHeight="1" x14ac:dyDescent="0.2">
      <c r="A5" s="43"/>
      <c r="B5" s="43"/>
      <c r="C5" s="43"/>
      <c r="D5" s="43"/>
    </row>
    <row r="6" spans="1:16" s="2" customFormat="1" ht="12.75" customHeight="1" x14ac:dyDescent="0.2">
      <c r="A6" s="18" t="s">
        <v>52</v>
      </c>
      <c r="B6" s="95" t="s">
        <v>71</v>
      </c>
      <c r="C6" s="95" t="s">
        <v>72</v>
      </c>
      <c r="D6" s="95" t="s">
        <v>16</v>
      </c>
      <c r="E6"/>
      <c r="F6"/>
      <c r="G6"/>
      <c r="H6"/>
      <c r="I6"/>
      <c r="J6"/>
      <c r="K6"/>
      <c r="L6"/>
      <c r="M6"/>
      <c r="N6"/>
      <c r="O6"/>
      <c r="P6"/>
    </row>
    <row r="7" spans="1:16" ht="12.75" customHeight="1" x14ac:dyDescent="0.2">
      <c r="A7" s="123" t="s">
        <v>276</v>
      </c>
      <c r="B7" s="24">
        <v>7368241.0999999996</v>
      </c>
      <c r="C7" s="24">
        <v>12808</v>
      </c>
      <c r="D7" s="24">
        <f>B7/C7</f>
        <v>575.28428326046219</v>
      </c>
    </row>
    <row r="8" spans="1:16" ht="12.75" customHeight="1" x14ac:dyDescent="0.2">
      <c r="A8" s="31" t="s">
        <v>53</v>
      </c>
      <c r="B8" s="24">
        <v>93386406.200000003</v>
      </c>
      <c r="C8" s="24">
        <v>82462</v>
      </c>
      <c r="D8" s="24">
        <f t="shared" ref="D8:D23" si="0">B8/C8</f>
        <v>1132.4780650481434</v>
      </c>
    </row>
    <row r="9" spans="1:16" ht="12.75" customHeight="1" x14ac:dyDescent="0.2">
      <c r="A9" s="31" t="s">
        <v>54</v>
      </c>
      <c r="B9" s="24">
        <v>254572526.09999999</v>
      </c>
      <c r="C9" s="24">
        <v>188472</v>
      </c>
      <c r="D9" s="24">
        <f t="shared" si="0"/>
        <v>1350.7180169998726</v>
      </c>
    </row>
    <row r="10" spans="1:16" ht="12.75" customHeight="1" x14ac:dyDescent="0.2">
      <c r="A10" s="31" t="s">
        <v>55</v>
      </c>
      <c r="B10" s="24">
        <v>304974206.19999999</v>
      </c>
      <c r="C10" s="24">
        <v>207917</v>
      </c>
      <c r="D10" s="24">
        <f t="shared" si="0"/>
        <v>1466.8074577836348</v>
      </c>
    </row>
    <row r="11" spans="1:16" ht="12.75" customHeight="1" x14ac:dyDescent="0.2">
      <c r="A11" s="31" t="s">
        <v>56</v>
      </c>
      <c r="B11" s="24">
        <v>279316701.30000001</v>
      </c>
      <c r="C11" s="24">
        <v>188725</v>
      </c>
      <c r="D11" s="24">
        <f t="shared" si="0"/>
        <v>1480.0196121340575</v>
      </c>
    </row>
    <row r="12" spans="1:16" ht="12.75" customHeight="1" x14ac:dyDescent="0.2">
      <c r="A12" s="31" t="s">
        <v>57</v>
      </c>
      <c r="B12" s="24">
        <v>6388542.5999999996</v>
      </c>
      <c r="C12" s="24">
        <v>6594</v>
      </c>
      <c r="D12" s="24">
        <f t="shared" si="0"/>
        <v>968.8417652411282</v>
      </c>
    </row>
    <row r="13" spans="1:16" ht="12.75" customHeight="1" x14ac:dyDescent="0.2">
      <c r="A13" s="31" t="s">
        <v>58</v>
      </c>
      <c r="B13" s="24">
        <v>5868971.5</v>
      </c>
      <c r="C13" s="24">
        <v>4958</v>
      </c>
      <c r="D13" s="24">
        <f t="shared" si="0"/>
        <v>1183.7376966518757</v>
      </c>
    </row>
    <row r="14" spans="1:16" ht="12.75" customHeight="1" x14ac:dyDescent="0.2">
      <c r="A14" s="31" t="s">
        <v>59</v>
      </c>
      <c r="B14" s="24">
        <v>8843028.4000000004</v>
      </c>
      <c r="C14" s="24">
        <v>5912</v>
      </c>
      <c r="D14" s="24">
        <f t="shared" si="0"/>
        <v>1495.7761163734776</v>
      </c>
    </row>
    <row r="15" spans="1:16" ht="12.75" customHeight="1" x14ac:dyDescent="0.2">
      <c r="A15" s="31" t="s">
        <v>60</v>
      </c>
      <c r="B15" s="24">
        <v>10958415.4</v>
      </c>
      <c r="C15" s="24">
        <v>6368</v>
      </c>
      <c r="D15" s="24">
        <f t="shared" si="0"/>
        <v>1720.8566896984926</v>
      </c>
    </row>
    <row r="16" spans="1:16" ht="12.75" customHeight="1" x14ac:dyDescent="0.2">
      <c r="A16" s="31" t="s">
        <v>61</v>
      </c>
      <c r="B16" s="24">
        <v>38380925.799999997</v>
      </c>
      <c r="C16" s="24">
        <v>13416</v>
      </c>
      <c r="D16" s="24">
        <f t="shared" si="0"/>
        <v>2860.8322748956466</v>
      </c>
    </row>
    <row r="17" spans="1:18" ht="12.75" customHeight="1" x14ac:dyDescent="0.2">
      <c r="A17" s="31" t="s">
        <v>62</v>
      </c>
      <c r="B17" s="24">
        <v>8340129.4000000004</v>
      </c>
      <c r="C17" s="24">
        <v>2722</v>
      </c>
      <c r="D17" s="24">
        <f t="shared" si="0"/>
        <v>3063.9711241734021</v>
      </c>
    </row>
    <row r="18" spans="1:18" ht="12.75" customHeight="1" x14ac:dyDescent="0.2">
      <c r="A18" s="31" t="s">
        <v>63</v>
      </c>
      <c r="B18" s="24">
        <v>853493.5</v>
      </c>
      <c r="C18" s="24">
        <v>808</v>
      </c>
      <c r="D18" s="24">
        <f t="shared" si="0"/>
        <v>1056.3038366336634</v>
      </c>
    </row>
    <row r="19" spans="1:18" ht="12.75" customHeight="1" x14ac:dyDescent="0.2">
      <c r="A19" s="31" t="s">
        <v>64</v>
      </c>
      <c r="B19" s="24">
        <v>21294931.600000001</v>
      </c>
      <c r="C19" s="24">
        <v>6448</v>
      </c>
      <c r="D19" s="24">
        <f t="shared" si="0"/>
        <v>3302.5638337468986</v>
      </c>
    </row>
    <row r="20" spans="1:18" ht="12.75" customHeight="1" x14ac:dyDescent="0.2">
      <c r="A20" s="31" t="s">
        <v>65</v>
      </c>
      <c r="B20" s="24">
        <v>205218153</v>
      </c>
      <c r="C20" s="24">
        <v>32640</v>
      </c>
      <c r="D20" s="24">
        <f t="shared" si="0"/>
        <v>6287.3208639705881</v>
      </c>
    </row>
    <row r="21" spans="1:18" ht="12.75" customHeight="1" x14ac:dyDescent="0.2">
      <c r="A21" s="31" t="s">
        <v>66</v>
      </c>
      <c r="B21" s="24">
        <v>57869843</v>
      </c>
      <c r="C21" s="24">
        <v>9027</v>
      </c>
      <c r="D21" s="24">
        <f t="shared" si="0"/>
        <v>6410.7503046416305</v>
      </c>
    </row>
    <row r="22" spans="1:18" ht="12.75" customHeight="1" x14ac:dyDescent="0.2">
      <c r="A22" s="31" t="s">
        <v>67</v>
      </c>
      <c r="B22" s="24">
        <v>57077255.399999999</v>
      </c>
      <c r="C22" s="24">
        <v>12880</v>
      </c>
      <c r="D22" s="24">
        <f t="shared" si="0"/>
        <v>4431.4639285714284</v>
      </c>
    </row>
    <row r="23" spans="1:18" s="2" customFormat="1" ht="12.75" customHeight="1" x14ac:dyDescent="0.2">
      <c r="A23" s="99" t="s">
        <v>12</v>
      </c>
      <c r="B23" s="137">
        <f t="shared" ref="B23:C23" si="1">SUM(B7:B22)</f>
        <v>1360711770.5</v>
      </c>
      <c r="C23" s="137">
        <f t="shared" si="1"/>
        <v>782157</v>
      </c>
      <c r="D23" s="137">
        <f t="shared" si="0"/>
        <v>1739.6913541654681</v>
      </c>
      <c r="E23"/>
      <c r="F23"/>
      <c r="G23"/>
      <c r="H23"/>
      <c r="I23"/>
      <c r="J23"/>
      <c r="K23"/>
      <c r="L23"/>
      <c r="M23"/>
      <c r="N23"/>
      <c r="O23"/>
      <c r="P23"/>
    </row>
    <row r="24" spans="1:18" ht="12.75" customHeight="1" x14ac:dyDescent="0.2">
      <c r="A24" s="35" t="s">
        <v>179</v>
      </c>
      <c r="B24" s="149"/>
      <c r="C24" s="149"/>
      <c r="D24" s="149"/>
    </row>
    <row r="26" spans="1:18" ht="15.75" customHeight="1" x14ac:dyDescent="0.2">
      <c r="B26" s="149"/>
      <c r="C26" s="149"/>
      <c r="D26" s="149"/>
      <c r="Q26" s="2"/>
      <c r="R26" s="2"/>
    </row>
    <row r="27" spans="1:18" s="2" customFormat="1" ht="12.75" customHeight="1" x14ac:dyDescent="0.2">
      <c r="A27" s="77" t="s">
        <v>163</v>
      </c>
      <c r="B27" s="150"/>
      <c r="C27" s="16"/>
      <c r="E27"/>
      <c r="F27"/>
      <c r="G27"/>
      <c r="H27"/>
      <c r="I27"/>
      <c r="J27"/>
      <c r="K27"/>
      <c r="L27"/>
      <c r="M27"/>
      <c r="N27"/>
      <c r="O27"/>
      <c r="P27"/>
    </row>
    <row r="28" spans="1:18" s="2" customFormat="1" ht="12.75" customHeight="1" x14ac:dyDescent="0.2">
      <c r="A28" s="4" t="s">
        <v>227</v>
      </c>
      <c r="E28"/>
      <c r="F28"/>
      <c r="G28"/>
      <c r="H28"/>
      <c r="I28"/>
      <c r="J28"/>
      <c r="K28"/>
      <c r="L28"/>
      <c r="M28"/>
      <c r="N28"/>
      <c r="O28"/>
      <c r="P28"/>
    </row>
    <row r="29" spans="1:18" s="2" customFormat="1" ht="12.75" customHeight="1" x14ac:dyDescent="0.2">
      <c r="A29" s="171" t="s">
        <v>228</v>
      </c>
      <c r="E29"/>
      <c r="F29"/>
      <c r="G29"/>
      <c r="H29"/>
      <c r="I29"/>
      <c r="J29"/>
      <c r="K29"/>
      <c r="L29"/>
      <c r="M29"/>
      <c r="N29"/>
      <c r="O29"/>
      <c r="P29"/>
    </row>
    <row r="30" spans="1:18" s="2" customFormat="1" ht="12.75" customHeight="1" x14ac:dyDescent="0.2">
      <c r="A30" s="13"/>
      <c r="B30" s="13"/>
      <c r="C30" s="13"/>
      <c r="D30" s="13"/>
      <c r="E30"/>
      <c r="F30"/>
      <c r="G30"/>
      <c r="H30"/>
      <c r="I30"/>
      <c r="J30"/>
      <c r="K30"/>
      <c r="L30"/>
      <c r="M30"/>
      <c r="N30"/>
      <c r="O30"/>
      <c r="P30"/>
    </row>
    <row r="31" spans="1:18" s="2" customFormat="1" ht="12.75" customHeight="1" x14ac:dyDescent="0.2">
      <c r="A31" s="18" t="s">
        <v>73</v>
      </c>
      <c r="B31" s="95" t="s">
        <v>14</v>
      </c>
      <c r="C31" s="95" t="s">
        <v>72</v>
      </c>
      <c r="D31" s="95" t="s">
        <v>16</v>
      </c>
      <c r="E31"/>
      <c r="F31"/>
      <c r="G31"/>
      <c r="H31"/>
      <c r="I31"/>
      <c r="J31"/>
      <c r="K31"/>
      <c r="L31"/>
      <c r="M31"/>
      <c r="N31"/>
      <c r="O31"/>
      <c r="P31"/>
    </row>
    <row r="32" spans="1:18" s="2" customFormat="1" ht="12.75" customHeight="1" x14ac:dyDescent="0.2">
      <c r="A32" s="98" t="s">
        <v>74</v>
      </c>
      <c r="B32" s="24">
        <v>72611636</v>
      </c>
      <c r="C32" s="24">
        <v>78093</v>
      </c>
      <c r="D32" s="24">
        <f>B32/C32</f>
        <v>929.80979089034872</v>
      </c>
      <c r="E32"/>
      <c r="F32"/>
      <c r="G32"/>
      <c r="H32"/>
      <c r="I32"/>
      <c r="J32"/>
      <c r="K32"/>
      <c r="L32"/>
      <c r="M32"/>
      <c r="N32"/>
      <c r="O32"/>
      <c r="P32"/>
    </row>
    <row r="33" spans="1:16" s="2" customFormat="1" ht="12.75" customHeight="1" x14ac:dyDescent="0.2">
      <c r="A33" s="8" t="s">
        <v>31</v>
      </c>
      <c r="B33" s="24">
        <v>696129828.10000002</v>
      </c>
      <c r="C33" s="24">
        <v>487863</v>
      </c>
      <c r="D33" s="24">
        <f t="shared" ref="D33:D55" si="2">B33/C33</f>
        <v>1426.8961329307613</v>
      </c>
      <c r="E33"/>
      <c r="F33"/>
      <c r="G33"/>
      <c r="H33"/>
      <c r="I33"/>
      <c r="J33"/>
      <c r="K33"/>
      <c r="L33"/>
      <c r="M33"/>
      <c r="N33"/>
      <c r="O33"/>
      <c r="P33"/>
    </row>
    <row r="34" spans="1:16" s="2" customFormat="1" ht="12.75" customHeight="1" x14ac:dyDescent="0.2">
      <c r="A34" s="8" t="s">
        <v>32</v>
      </c>
      <c r="B34" s="24">
        <v>170545654.30000001</v>
      </c>
      <c r="C34" s="24">
        <v>115756</v>
      </c>
      <c r="D34" s="24">
        <f t="shared" si="2"/>
        <v>1473.3202106154326</v>
      </c>
      <c r="E34"/>
      <c r="F34"/>
      <c r="G34"/>
      <c r="H34"/>
      <c r="I34"/>
      <c r="J34"/>
      <c r="K34"/>
      <c r="L34"/>
      <c r="M34"/>
      <c r="N34"/>
      <c r="O34"/>
      <c r="P34"/>
    </row>
    <row r="35" spans="1:16" s="2" customFormat="1" ht="12.75" customHeight="1" x14ac:dyDescent="0.2">
      <c r="A35" s="8" t="s">
        <v>33</v>
      </c>
      <c r="B35" s="24">
        <v>6784292.9000000004</v>
      </c>
      <c r="C35" s="24">
        <v>5683</v>
      </c>
      <c r="D35" s="24">
        <f t="shared" si="2"/>
        <v>1193.7872426535282</v>
      </c>
      <c r="E35"/>
      <c r="F35"/>
      <c r="G35"/>
      <c r="H35"/>
      <c r="I35"/>
      <c r="J35"/>
      <c r="K35"/>
      <c r="L35"/>
      <c r="M35"/>
      <c r="N35"/>
      <c r="O35"/>
      <c r="P35"/>
    </row>
    <row r="36" spans="1:16" s="2" customFormat="1" ht="12.75" customHeight="1" x14ac:dyDescent="0.2">
      <c r="A36" s="8" t="s">
        <v>34</v>
      </c>
      <c r="B36" s="24">
        <v>2784963.7</v>
      </c>
      <c r="C36" s="24">
        <v>2134</v>
      </c>
      <c r="D36" s="24">
        <f t="shared" si="2"/>
        <v>1305.043908153702</v>
      </c>
      <c r="E36"/>
      <c r="F36"/>
      <c r="G36"/>
      <c r="H36"/>
      <c r="I36"/>
      <c r="J36"/>
      <c r="K36"/>
      <c r="L36"/>
      <c r="M36"/>
      <c r="N36"/>
      <c r="O36"/>
      <c r="P36"/>
    </row>
    <row r="37" spans="1:16" s="2" customFormat="1" ht="12.75" customHeight="1" x14ac:dyDescent="0.2">
      <c r="A37" s="8" t="s">
        <v>35</v>
      </c>
      <c r="B37" s="24">
        <v>1758845</v>
      </c>
      <c r="C37" s="24">
        <v>1657</v>
      </c>
      <c r="D37" s="24">
        <f t="shared" si="2"/>
        <v>1061.4634882317441</v>
      </c>
      <c r="E37"/>
      <c r="F37"/>
      <c r="G37"/>
      <c r="H37"/>
      <c r="I37"/>
      <c r="J37"/>
      <c r="K37"/>
      <c r="L37"/>
      <c r="M37"/>
      <c r="N37"/>
      <c r="O37"/>
      <c r="P37"/>
    </row>
    <row r="38" spans="1:16" s="2" customFormat="1" ht="12.75" customHeight="1" x14ac:dyDescent="0.2">
      <c r="A38" s="8" t="s">
        <v>36</v>
      </c>
      <c r="B38" s="24">
        <v>2015713.4</v>
      </c>
      <c r="C38" s="24">
        <v>1631</v>
      </c>
      <c r="D38" s="24">
        <f t="shared" si="2"/>
        <v>1235.8757817290007</v>
      </c>
      <c r="E38"/>
      <c r="F38"/>
      <c r="G38"/>
      <c r="H38"/>
      <c r="I38"/>
      <c r="J38"/>
      <c r="K38"/>
      <c r="L38"/>
      <c r="M38"/>
      <c r="N38"/>
      <c r="O38"/>
      <c r="P38"/>
    </row>
    <row r="39" spans="1:16" s="2" customFormat="1" ht="12.75" customHeight="1" x14ac:dyDescent="0.2">
      <c r="A39" s="8" t="s">
        <v>37</v>
      </c>
      <c r="B39" s="24">
        <v>2385629.1</v>
      </c>
      <c r="C39" s="24">
        <v>1519</v>
      </c>
      <c r="D39" s="24">
        <f t="shared" si="2"/>
        <v>1570.5260697827518</v>
      </c>
      <c r="E39"/>
      <c r="F39"/>
      <c r="G39"/>
      <c r="H39"/>
      <c r="I39"/>
      <c r="J39"/>
      <c r="K39"/>
      <c r="L39"/>
      <c r="M39"/>
      <c r="N39"/>
      <c r="O39"/>
      <c r="P39"/>
    </row>
    <row r="40" spans="1:16" s="2" customFormat="1" ht="12.75" customHeight="1" x14ac:dyDescent="0.2">
      <c r="A40" s="8" t="s">
        <v>38</v>
      </c>
      <c r="B40" s="24">
        <v>5784068</v>
      </c>
      <c r="C40" s="24">
        <v>3826</v>
      </c>
      <c r="D40" s="24">
        <f t="shared" si="2"/>
        <v>1511.7794040773654</v>
      </c>
      <c r="E40"/>
      <c r="F40"/>
      <c r="G40"/>
      <c r="H40"/>
      <c r="I40"/>
      <c r="J40"/>
      <c r="K40"/>
      <c r="L40"/>
      <c r="M40"/>
      <c r="N40"/>
      <c r="O40"/>
      <c r="P40"/>
    </row>
    <row r="41" spans="1:16" s="2" customFormat="1" ht="12.75" customHeight="1" x14ac:dyDescent="0.2">
      <c r="A41" s="8" t="s">
        <v>39</v>
      </c>
      <c r="B41" s="24">
        <v>3923087.4</v>
      </c>
      <c r="C41" s="24">
        <v>2915</v>
      </c>
      <c r="D41" s="24">
        <f t="shared" si="2"/>
        <v>1345.8275814751287</v>
      </c>
      <c r="E41"/>
      <c r="F41"/>
      <c r="G41"/>
      <c r="H41"/>
      <c r="I41"/>
      <c r="J41"/>
      <c r="K41"/>
      <c r="L41"/>
      <c r="M41"/>
      <c r="N41"/>
      <c r="O41"/>
      <c r="P41"/>
    </row>
    <row r="42" spans="1:16" s="2" customFormat="1" ht="12.75" customHeight="1" x14ac:dyDescent="0.2">
      <c r="A42" s="8" t="s">
        <v>40</v>
      </c>
      <c r="B42" s="24">
        <v>5582379.5</v>
      </c>
      <c r="C42" s="24">
        <v>3160</v>
      </c>
      <c r="D42" s="24">
        <f t="shared" si="2"/>
        <v>1766.5757911392404</v>
      </c>
      <c r="E42"/>
      <c r="F42"/>
      <c r="G42"/>
      <c r="H42"/>
      <c r="I42"/>
      <c r="J42"/>
      <c r="K42"/>
      <c r="L42"/>
      <c r="M42"/>
      <c r="N42"/>
      <c r="O42"/>
      <c r="P42"/>
    </row>
    <row r="43" spans="1:16" s="2" customFormat="1" ht="12.75" customHeight="1" x14ac:dyDescent="0.2">
      <c r="A43" s="8" t="s">
        <v>41</v>
      </c>
      <c r="B43" s="24">
        <v>10741780</v>
      </c>
      <c r="C43" s="24">
        <v>4959</v>
      </c>
      <c r="D43" s="24">
        <f t="shared" si="2"/>
        <v>2166.1181689856826</v>
      </c>
      <c r="E43"/>
      <c r="F43"/>
      <c r="G43"/>
      <c r="H43"/>
      <c r="I43"/>
      <c r="J43"/>
      <c r="K43"/>
      <c r="L43"/>
      <c r="M43"/>
      <c r="N43"/>
      <c r="O43"/>
      <c r="P43"/>
    </row>
    <row r="44" spans="1:16" s="2" customFormat="1" ht="12.75" customHeight="1" x14ac:dyDescent="0.2">
      <c r="A44" s="8" t="s">
        <v>42</v>
      </c>
      <c r="B44" s="24">
        <v>12010122.5</v>
      </c>
      <c r="C44" s="24">
        <v>4810</v>
      </c>
      <c r="D44" s="24">
        <f t="shared" si="2"/>
        <v>2496.9069646569646</v>
      </c>
      <c r="E44"/>
      <c r="F44"/>
      <c r="G44"/>
      <c r="H44"/>
      <c r="I44"/>
      <c r="J44"/>
      <c r="K44"/>
      <c r="L44"/>
      <c r="M44"/>
      <c r="N44"/>
      <c r="O44"/>
      <c r="P44"/>
    </row>
    <row r="45" spans="1:16" s="2" customFormat="1" ht="12.75" customHeight="1" x14ac:dyDescent="0.2">
      <c r="A45" s="8" t="s">
        <v>43</v>
      </c>
      <c r="B45" s="24">
        <v>11730241.6</v>
      </c>
      <c r="C45" s="24">
        <v>4221</v>
      </c>
      <c r="D45" s="24">
        <f t="shared" si="2"/>
        <v>2779.019568822554</v>
      </c>
      <c r="E45"/>
      <c r="F45"/>
      <c r="G45"/>
      <c r="H45"/>
      <c r="I45"/>
      <c r="J45"/>
      <c r="K45"/>
      <c r="L45"/>
      <c r="M45"/>
      <c r="N45"/>
      <c r="O45"/>
      <c r="P45"/>
    </row>
    <row r="46" spans="1:16" s="2" customFormat="1" ht="12.75" customHeight="1" x14ac:dyDescent="0.2">
      <c r="A46" s="8" t="s">
        <v>44</v>
      </c>
      <c r="B46" s="24">
        <v>12015909.4</v>
      </c>
      <c r="C46" s="24">
        <v>3280</v>
      </c>
      <c r="D46" s="24">
        <f t="shared" si="2"/>
        <v>3663.3870121951222</v>
      </c>
      <c r="E46"/>
      <c r="F46"/>
      <c r="G46"/>
      <c r="H46"/>
      <c r="I46"/>
      <c r="J46"/>
      <c r="K46"/>
      <c r="L46"/>
      <c r="M46"/>
      <c r="N46"/>
      <c r="O46"/>
      <c r="P46"/>
    </row>
    <row r="47" spans="1:16" s="2" customFormat="1" ht="12.75" customHeight="1" x14ac:dyDescent="0.2">
      <c r="A47" s="8" t="s">
        <v>45</v>
      </c>
      <c r="B47" s="24">
        <v>14031200.9</v>
      </c>
      <c r="C47" s="24">
        <v>3487</v>
      </c>
      <c r="D47" s="24">
        <f t="shared" si="2"/>
        <v>4023.8603097218243</v>
      </c>
      <c r="E47"/>
      <c r="F47"/>
      <c r="G47"/>
      <c r="H47"/>
      <c r="I47"/>
      <c r="J47"/>
      <c r="K47"/>
      <c r="L47"/>
      <c r="M47"/>
      <c r="N47"/>
      <c r="O47"/>
      <c r="P47"/>
    </row>
    <row r="48" spans="1:16" s="2" customFormat="1" ht="12.75" customHeight="1" x14ac:dyDescent="0.2">
      <c r="A48" s="8" t="s">
        <v>46</v>
      </c>
      <c r="B48" s="24">
        <v>31197784.399999999</v>
      </c>
      <c r="C48" s="24">
        <v>5687</v>
      </c>
      <c r="D48" s="24">
        <f t="shared" si="2"/>
        <v>5485.8069984174426</v>
      </c>
      <c r="E48"/>
      <c r="F48"/>
      <c r="G48"/>
      <c r="H48"/>
      <c r="I48"/>
      <c r="J48"/>
      <c r="K48"/>
      <c r="L48"/>
      <c r="M48"/>
      <c r="N48"/>
      <c r="O48"/>
      <c r="P48"/>
    </row>
    <row r="49" spans="1:16" s="2" customFormat="1" ht="12.75" customHeight="1" x14ac:dyDescent="0.2">
      <c r="A49" s="8" t="s">
        <v>47</v>
      </c>
      <c r="B49" s="24">
        <v>59529581.799999997</v>
      </c>
      <c r="C49" s="24">
        <v>9646</v>
      </c>
      <c r="D49" s="24">
        <f t="shared" si="2"/>
        <v>6171.4266846361179</v>
      </c>
      <c r="E49"/>
      <c r="F49"/>
      <c r="G49"/>
      <c r="H49"/>
      <c r="I49"/>
      <c r="J49"/>
      <c r="K49"/>
      <c r="L49"/>
      <c r="M49"/>
      <c r="N49"/>
      <c r="O49"/>
      <c r="P49"/>
    </row>
    <row r="50" spans="1:16" s="2" customFormat="1" ht="12.75" customHeight="1" x14ac:dyDescent="0.2">
      <c r="A50" s="8" t="s">
        <v>48</v>
      </c>
      <c r="B50" s="24">
        <v>53395697.200000003</v>
      </c>
      <c r="C50" s="24">
        <v>9855</v>
      </c>
      <c r="D50" s="24">
        <f t="shared" si="2"/>
        <v>5418.1326433282602</v>
      </c>
      <c r="E50"/>
      <c r="F50"/>
      <c r="G50"/>
      <c r="H50"/>
      <c r="I50"/>
      <c r="J50"/>
      <c r="K50"/>
      <c r="L50"/>
      <c r="M50"/>
      <c r="N50"/>
      <c r="O50"/>
      <c r="P50"/>
    </row>
    <row r="51" spans="1:16" s="2" customFormat="1" ht="12.75" customHeight="1" x14ac:dyDescent="0.2">
      <c r="A51" s="8" t="s">
        <v>49</v>
      </c>
      <c r="B51" s="24">
        <v>33552160.899999999</v>
      </c>
      <c r="C51" s="24">
        <v>6448</v>
      </c>
      <c r="D51" s="24">
        <f t="shared" si="2"/>
        <v>5203.4988988833747</v>
      </c>
      <c r="E51"/>
      <c r="F51"/>
      <c r="G51"/>
      <c r="H51"/>
      <c r="I51"/>
      <c r="J51"/>
      <c r="K51"/>
      <c r="L51"/>
      <c r="M51"/>
      <c r="N51"/>
      <c r="O51"/>
      <c r="P51"/>
    </row>
    <row r="52" spans="1:16" s="2" customFormat="1" ht="12.75" customHeight="1" x14ac:dyDescent="0.2">
      <c r="A52" s="8" t="s">
        <v>50</v>
      </c>
      <c r="B52" s="24">
        <v>41324872.600000001</v>
      </c>
      <c r="C52" s="24">
        <v>6771</v>
      </c>
      <c r="D52" s="24">
        <f t="shared" si="2"/>
        <v>6103.2155663860585</v>
      </c>
      <c r="E52"/>
      <c r="F52"/>
      <c r="G52"/>
      <c r="H52"/>
      <c r="I52"/>
      <c r="J52"/>
      <c r="K52"/>
      <c r="L52"/>
      <c r="M52"/>
      <c r="N52"/>
      <c r="O52"/>
      <c r="P52"/>
    </row>
    <row r="53" spans="1:16" s="2" customFormat="1" ht="12.75" customHeight="1" x14ac:dyDescent="0.2">
      <c r="A53" s="8" t="s">
        <v>51</v>
      </c>
      <c r="B53" s="24">
        <v>110841906.90000001</v>
      </c>
      <c r="C53" s="24">
        <v>18707</v>
      </c>
      <c r="D53" s="24">
        <f t="shared" si="2"/>
        <v>5925.1567274282361</v>
      </c>
      <c r="E53"/>
      <c r="F53"/>
      <c r="G53"/>
      <c r="H53"/>
      <c r="I53"/>
      <c r="J53"/>
      <c r="K53"/>
      <c r="L53"/>
      <c r="M53"/>
      <c r="N53"/>
      <c r="O53"/>
      <c r="P53"/>
    </row>
    <row r="54" spans="1:16" s="2" customFormat="1" ht="12.75" customHeight="1" x14ac:dyDescent="0.2">
      <c r="A54" s="8" t="s">
        <v>8</v>
      </c>
      <c r="B54" s="48">
        <v>34414.9</v>
      </c>
      <c r="C54" s="48">
        <v>49</v>
      </c>
      <c r="D54" s="24">
        <f t="shared" si="2"/>
        <v>702.34489795918375</v>
      </c>
      <c r="E54"/>
      <c r="F54"/>
      <c r="G54"/>
      <c r="H54"/>
      <c r="I54"/>
      <c r="J54"/>
      <c r="K54"/>
      <c r="L54"/>
      <c r="M54"/>
      <c r="N54"/>
      <c r="O54"/>
      <c r="P54"/>
    </row>
    <row r="55" spans="1:16" s="11" customFormat="1" ht="12.75" customHeight="1" x14ac:dyDescent="0.2">
      <c r="A55" s="99" t="s">
        <v>12</v>
      </c>
      <c r="B55" s="137">
        <f t="shared" ref="B55:C55" si="3">SUM(B32:B54)</f>
        <v>1360711770.5000002</v>
      </c>
      <c r="C55" s="137">
        <f t="shared" si="3"/>
        <v>782157</v>
      </c>
      <c r="D55" s="137">
        <f t="shared" si="2"/>
        <v>1739.6913541654683</v>
      </c>
      <c r="E55"/>
      <c r="F55"/>
      <c r="G55"/>
      <c r="H55"/>
      <c r="I55"/>
      <c r="J55"/>
      <c r="K55"/>
      <c r="L55"/>
      <c r="M55"/>
      <c r="N55"/>
      <c r="O55"/>
      <c r="P55"/>
    </row>
    <row r="56" spans="1:16" s="2" customFormat="1" ht="12.75" customHeight="1" x14ac:dyDescent="0.2">
      <c r="A56" s="35" t="s">
        <v>179</v>
      </c>
      <c r="E56"/>
      <c r="F56"/>
      <c r="G56"/>
      <c r="H56"/>
      <c r="I56"/>
      <c r="J56"/>
      <c r="K56"/>
      <c r="L56"/>
      <c r="M56"/>
      <c r="N56"/>
      <c r="O56"/>
      <c r="P56"/>
    </row>
    <row r="57" spans="1:16" s="2" customFormat="1" ht="12.75" customHeight="1" x14ac:dyDescent="0.2">
      <c r="A57" s="14"/>
      <c r="C57" s="7"/>
      <c r="E57"/>
      <c r="F57"/>
      <c r="G57"/>
      <c r="H57"/>
      <c r="I57"/>
      <c r="J57"/>
      <c r="K57"/>
      <c r="L57"/>
      <c r="M57"/>
      <c r="N57"/>
      <c r="O57"/>
      <c r="P57"/>
    </row>
    <row r="58" spans="1:16" s="2" customFormat="1" ht="12.75" customHeight="1" x14ac:dyDescent="0.2">
      <c r="E58"/>
      <c r="F58"/>
      <c r="G58"/>
      <c r="H58"/>
      <c r="I58"/>
      <c r="J58"/>
      <c r="K58"/>
      <c r="L58"/>
      <c r="M58"/>
      <c r="N58"/>
      <c r="O58"/>
      <c r="P58"/>
    </row>
    <row r="60" spans="1:16" ht="12.75" customHeight="1" x14ac:dyDescent="0.2">
      <c r="B60" s="152"/>
      <c r="C60" s="152"/>
    </row>
  </sheetData>
  <phoneticPr fontId="3"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56</xdr:row>
                <xdr:rowOff>47625</xdr:rowOff>
              </from>
              <to>
                <xdr:col>1</xdr:col>
                <xdr:colOff>200025</xdr:colOff>
                <xdr:row>57</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20">
    <tabColor rgb="FF00B050"/>
    <pageSetUpPr fitToPage="1"/>
  </sheetPr>
  <dimension ref="A2:Q59"/>
  <sheetViews>
    <sheetView showGridLines="0" zoomScaleNormal="100" workbookViewId="0"/>
  </sheetViews>
  <sheetFormatPr defaultColWidth="9.140625" defaultRowHeight="12.75" customHeight="1" x14ac:dyDescent="0.2"/>
  <cols>
    <col min="1" max="1" width="27.42578125" style="16" customWidth="1"/>
    <col min="2" max="2" width="18.28515625" style="16" customWidth="1"/>
    <col min="3" max="3" width="17.7109375" style="16" customWidth="1"/>
    <col min="4" max="4" width="21.85546875" style="16" customWidth="1"/>
    <col min="5" max="5" width="20.5703125" style="16" customWidth="1"/>
    <col min="6" max="7" width="10.85546875" style="16" bestFit="1" customWidth="1"/>
    <col min="8" max="8" width="9.85546875" style="16" bestFit="1" customWidth="1"/>
    <col min="9" max="9" width="9.140625" style="16"/>
    <col min="10" max="10" width="10.85546875" style="16" bestFit="1" customWidth="1"/>
    <col min="11" max="11" width="9.140625" style="16"/>
    <col min="12" max="13" width="10.85546875" style="16" bestFit="1" customWidth="1"/>
    <col min="14" max="16384" width="9.140625" style="16"/>
  </cols>
  <sheetData>
    <row r="2" spans="1:14" ht="12.75" customHeight="1" x14ac:dyDescent="0.2">
      <c r="A2" s="77" t="s">
        <v>164</v>
      </c>
    </row>
    <row r="3" spans="1:14" ht="12.75" customHeight="1" x14ac:dyDescent="0.2">
      <c r="A3" s="4" t="s">
        <v>229</v>
      </c>
    </row>
    <row r="4" spans="1:14" ht="12.75" customHeight="1" x14ac:dyDescent="0.2">
      <c r="A4" s="171" t="s">
        <v>230</v>
      </c>
    </row>
    <row r="5" spans="1:14" ht="12.75" customHeight="1" x14ac:dyDescent="0.2">
      <c r="A5" s="42"/>
      <c r="B5" s="43"/>
      <c r="C5" s="43"/>
      <c r="D5" s="43"/>
      <c r="E5" s="15"/>
      <c r="F5" s="15"/>
      <c r="G5" s="15"/>
    </row>
    <row r="6" spans="1:14" ht="12.75" customHeight="1" x14ac:dyDescent="0.2">
      <c r="A6" s="159" t="s">
        <v>75</v>
      </c>
      <c r="B6" s="103" t="s">
        <v>14</v>
      </c>
      <c r="C6" s="103" t="s">
        <v>72</v>
      </c>
      <c r="D6" s="103" t="s">
        <v>16</v>
      </c>
      <c r="E6" s="56"/>
      <c r="F6" s="27"/>
      <c r="G6" s="15"/>
      <c r="H6" s="15"/>
      <c r="I6" s="15"/>
    </row>
    <row r="7" spans="1:14" s="2" customFormat="1" ht="12.75" customHeight="1" x14ac:dyDescent="0.2">
      <c r="A7" s="123" t="s">
        <v>28</v>
      </c>
      <c r="B7" s="49">
        <v>130988818.7</v>
      </c>
      <c r="C7" s="49">
        <v>117800</v>
      </c>
      <c r="D7" s="49">
        <f>B7/C7</f>
        <v>1111.9594117147708</v>
      </c>
      <c r="E7" s="56"/>
      <c r="F7" s="153"/>
      <c r="G7" s="153"/>
      <c r="H7" s="15"/>
      <c r="I7" s="15"/>
    </row>
    <row r="8" spans="1:14" s="2" customFormat="1" ht="12.75" customHeight="1" x14ac:dyDescent="0.2">
      <c r="A8" s="76" t="s">
        <v>29</v>
      </c>
      <c r="B8" s="49">
        <v>839887265.89999998</v>
      </c>
      <c r="C8" s="49">
        <v>532513</v>
      </c>
      <c r="D8" s="49">
        <f t="shared" ref="D8:D16" si="0">B8/C8</f>
        <v>1577.2145767333379</v>
      </c>
      <c r="E8" s="56"/>
      <c r="H8" s="15"/>
      <c r="I8" s="15"/>
      <c r="J8" s="6"/>
      <c r="K8" s="6"/>
      <c r="L8" s="6"/>
      <c r="M8" s="7"/>
      <c r="N8" s="96"/>
    </row>
    <row r="9" spans="1:14" s="2" customFormat="1" ht="12.75" customHeight="1" x14ac:dyDescent="0.2">
      <c r="A9" s="76" t="s">
        <v>76</v>
      </c>
      <c r="B9" s="49">
        <v>62431039.5</v>
      </c>
      <c r="C9" s="49">
        <v>11024</v>
      </c>
      <c r="D9" s="49">
        <f t="shared" si="0"/>
        <v>5663.192988026125</v>
      </c>
      <c r="E9" s="56"/>
      <c r="H9" s="15"/>
      <c r="I9" s="15"/>
      <c r="J9" s="6"/>
      <c r="K9" s="65"/>
      <c r="L9" s="6"/>
      <c r="M9" s="7"/>
      <c r="N9" s="6"/>
    </row>
    <row r="10" spans="1:14" s="2" customFormat="1" ht="12.75" customHeight="1" x14ac:dyDescent="0.2">
      <c r="A10" s="76" t="s">
        <v>77</v>
      </c>
      <c r="B10" s="49">
        <v>22035990.899999999</v>
      </c>
      <c r="C10" s="49">
        <v>2129</v>
      </c>
      <c r="D10" s="49">
        <f t="shared" si="0"/>
        <v>10350.394974166275</v>
      </c>
      <c r="E10" s="56"/>
      <c r="H10" s="15"/>
      <c r="I10" s="15"/>
      <c r="J10" s="6"/>
      <c r="K10" s="65"/>
      <c r="L10" s="6"/>
      <c r="M10" s="6"/>
      <c r="N10" s="96"/>
    </row>
    <row r="11" spans="1:14" s="2" customFormat="1" ht="12.75" customHeight="1" x14ac:dyDescent="0.2">
      <c r="A11" s="76" t="s">
        <v>30</v>
      </c>
      <c r="B11" s="49">
        <v>15975071.800000001</v>
      </c>
      <c r="C11" s="49">
        <v>2737</v>
      </c>
      <c r="D11" s="49">
        <f t="shared" si="0"/>
        <v>5836.7087321885283</v>
      </c>
      <c r="E11" s="56"/>
      <c r="F11" s="14"/>
      <c r="G11" s="14"/>
      <c r="H11" s="15"/>
      <c r="I11" s="15"/>
      <c r="J11" s="65"/>
      <c r="K11" s="65"/>
      <c r="L11" s="6"/>
      <c r="M11" s="19"/>
      <c r="N11" s="155"/>
    </row>
    <row r="12" spans="1:14" s="2" customFormat="1" ht="12.75" customHeight="1" x14ac:dyDescent="0.2">
      <c r="A12" s="76" t="s">
        <v>78</v>
      </c>
      <c r="B12" s="49">
        <v>963560.6</v>
      </c>
      <c r="C12" s="49">
        <v>235</v>
      </c>
      <c r="D12" s="49">
        <f t="shared" si="0"/>
        <v>4100.2578723404258</v>
      </c>
      <c r="E12" s="56"/>
      <c r="F12" s="153"/>
      <c r="G12" s="153"/>
      <c r="H12" s="15"/>
      <c r="I12" s="15"/>
    </row>
    <row r="13" spans="1:14" s="2" customFormat="1" ht="12.75" customHeight="1" x14ac:dyDescent="0.2">
      <c r="A13" s="76" t="s">
        <v>155</v>
      </c>
      <c r="B13" s="49">
        <v>75853241.599999994</v>
      </c>
      <c r="C13" s="49">
        <v>11727</v>
      </c>
      <c r="D13" s="49">
        <f t="shared" si="0"/>
        <v>6468.2562974332732</v>
      </c>
      <c r="E13" s="56"/>
      <c r="F13" s="153"/>
      <c r="G13" s="153"/>
      <c r="H13" s="15"/>
      <c r="I13" s="15"/>
    </row>
    <row r="14" spans="1:14" s="2" customFormat="1" ht="11.25" x14ac:dyDescent="0.2">
      <c r="A14" s="126" t="s">
        <v>79</v>
      </c>
      <c r="B14" s="49">
        <v>24253499.899999999</v>
      </c>
      <c r="C14" s="49">
        <v>4257</v>
      </c>
      <c r="D14" s="49">
        <f t="shared" si="0"/>
        <v>5697.3220342964523</v>
      </c>
      <c r="E14" s="56"/>
      <c r="F14" s="153"/>
      <c r="G14" s="153"/>
      <c r="H14" s="15"/>
      <c r="I14" s="15"/>
    </row>
    <row r="15" spans="1:14" s="2" customFormat="1" ht="12.75" customHeight="1" x14ac:dyDescent="0.2">
      <c r="A15" s="76" t="s">
        <v>69</v>
      </c>
      <c r="B15" s="49">
        <v>251717881.69999999</v>
      </c>
      <c r="C15" s="49">
        <v>110994</v>
      </c>
      <c r="D15" s="49">
        <f t="shared" si="0"/>
        <v>2267.8512505180461</v>
      </c>
      <c r="E15" s="56"/>
      <c r="F15" s="153"/>
      <c r="G15" s="153"/>
      <c r="H15" s="15"/>
    </row>
    <row r="16" spans="1:14" s="11" customFormat="1" ht="12.75" customHeight="1" x14ac:dyDescent="0.2">
      <c r="A16" s="99" t="s">
        <v>12</v>
      </c>
      <c r="B16" s="40">
        <f>B7+B8+B10+B11+B13+B14+B15</f>
        <v>1360711770.5</v>
      </c>
      <c r="C16" s="40">
        <f>C7+C8+C10+C11+C13+C14+C15</f>
        <v>782157</v>
      </c>
      <c r="D16" s="156">
        <f t="shared" si="0"/>
        <v>1739.6913541654681</v>
      </c>
      <c r="E16" s="56"/>
      <c r="F16" s="151"/>
      <c r="G16" s="151"/>
      <c r="H16" s="154"/>
    </row>
    <row r="17" spans="1:17" s="2" customFormat="1" ht="12.75" customHeight="1" x14ac:dyDescent="0.2">
      <c r="A17" s="35" t="s">
        <v>70</v>
      </c>
      <c r="B17" s="35"/>
      <c r="C17" s="35"/>
      <c r="D17" s="35"/>
      <c r="E17" s="56"/>
      <c r="F17" s="9"/>
    </row>
    <row r="18" spans="1:17" ht="12.75" customHeight="1" x14ac:dyDescent="0.2">
      <c r="A18" s="22"/>
      <c r="B18" s="21"/>
      <c r="C18" s="21"/>
      <c r="D18" s="21"/>
      <c r="E18" s="15"/>
      <c r="L18" s="2"/>
    </row>
    <row r="19" spans="1:17" s="2" customFormat="1" ht="12.75" customHeight="1" x14ac:dyDescent="0.2">
      <c r="E19" s="9"/>
    </row>
    <row r="20" spans="1:17" s="2" customFormat="1" ht="12.75" customHeight="1" x14ac:dyDescent="0.2">
      <c r="E20" s="9"/>
    </row>
    <row r="21" spans="1:17" s="35" customFormat="1" ht="12.75" customHeight="1" x14ac:dyDescent="0.2">
      <c r="A21" s="77" t="s">
        <v>165</v>
      </c>
      <c r="B21" s="16"/>
      <c r="C21" s="16"/>
      <c r="D21" s="16"/>
      <c r="E21" s="56"/>
    </row>
    <row r="22" spans="1:17" s="35" customFormat="1" ht="12.75" customHeight="1" x14ac:dyDescent="0.2">
      <c r="A22" s="4" t="s">
        <v>235</v>
      </c>
      <c r="B22" s="16"/>
      <c r="C22" s="16"/>
      <c r="D22" s="16"/>
      <c r="E22" s="56"/>
    </row>
    <row r="23" spans="1:17" s="35" customFormat="1" ht="12.75" customHeight="1" x14ac:dyDescent="0.2">
      <c r="A23" s="171" t="s">
        <v>238</v>
      </c>
      <c r="B23" s="16"/>
      <c r="C23" s="16"/>
      <c r="D23" s="16"/>
    </row>
    <row r="24" spans="1:17" s="35" customFormat="1" ht="12.75" customHeight="1" x14ac:dyDescent="0.2">
      <c r="A24" s="42"/>
      <c r="B24" s="43"/>
      <c r="C24" s="43"/>
      <c r="D24" s="43"/>
    </row>
    <row r="25" spans="1:17" s="35" customFormat="1" ht="12.75" customHeight="1" x14ac:dyDescent="0.2">
      <c r="B25" s="229" t="s">
        <v>143</v>
      </c>
      <c r="C25" s="229"/>
      <c r="D25" s="29" t="s">
        <v>1</v>
      </c>
      <c r="E25" s="74"/>
      <c r="F25" s="74"/>
      <c r="G25" s="22"/>
      <c r="H25" s="22"/>
      <c r="I25" s="22"/>
      <c r="J25" s="22"/>
      <c r="K25" s="22"/>
      <c r="L25" s="22"/>
      <c r="M25" s="22"/>
    </row>
    <row r="26" spans="1:17" s="35" customFormat="1" ht="12.75" customHeight="1" x14ac:dyDescent="0.2">
      <c r="A26" s="42" t="s">
        <v>0</v>
      </c>
      <c r="B26" s="144">
        <v>-3500</v>
      </c>
      <c r="C26" s="44" t="s">
        <v>27</v>
      </c>
      <c r="D26" s="42"/>
      <c r="E26" s="74"/>
      <c r="F26" s="70"/>
      <c r="G26" s="52"/>
      <c r="H26" s="52"/>
      <c r="I26" s="134"/>
      <c r="J26" s="52"/>
      <c r="K26" s="52"/>
      <c r="L26" s="65"/>
      <c r="M26" s="22"/>
    </row>
    <row r="27" spans="1:17" s="14" customFormat="1" ht="12.75" customHeight="1" x14ac:dyDescent="0.2">
      <c r="A27" s="71">
        <v>2008</v>
      </c>
      <c r="B27" s="145">
        <v>1481.9972986035457</v>
      </c>
      <c r="C27" s="47">
        <v>4586.9860887614705</v>
      </c>
      <c r="D27" s="47">
        <v>1983.7986163306859</v>
      </c>
      <c r="E27" s="135"/>
      <c r="F27" s="55"/>
      <c r="G27" s="135"/>
      <c r="H27" s="30"/>
      <c r="I27" s="48"/>
      <c r="J27" s="48"/>
      <c r="K27" s="48"/>
      <c r="L27" s="56"/>
      <c r="M27" s="56"/>
    </row>
    <row r="28" spans="1:17" s="35" customFormat="1" ht="12.75" customHeight="1" x14ac:dyDescent="0.2">
      <c r="A28" s="71">
        <v>2009</v>
      </c>
      <c r="B28" s="145">
        <v>1462.0967513584442</v>
      </c>
      <c r="C28" s="47">
        <v>4291.7824040670776</v>
      </c>
      <c r="D28" s="47">
        <v>1912.9085467070147</v>
      </c>
      <c r="E28" s="30"/>
      <c r="F28" s="83"/>
      <c r="I28" s="48"/>
      <c r="J28" s="48"/>
      <c r="K28" s="48"/>
      <c r="L28" s="56"/>
      <c r="M28" s="56"/>
    </row>
    <row r="29" spans="1:17" s="35" customFormat="1" ht="12.75" customHeight="1" x14ac:dyDescent="0.2">
      <c r="A29" s="71">
        <v>2010</v>
      </c>
      <c r="B29" s="145">
        <v>1441.7844915868611</v>
      </c>
      <c r="C29" s="47">
        <v>4282.0822376744809</v>
      </c>
      <c r="D29" s="47">
        <v>1885.1711131343493</v>
      </c>
      <c r="E29" s="45"/>
      <c r="F29" s="45"/>
      <c r="G29" s="45"/>
      <c r="H29" s="45"/>
      <c r="I29" s="48"/>
      <c r="J29" s="48"/>
      <c r="K29" s="48"/>
      <c r="L29" s="56"/>
      <c r="M29" s="56"/>
      <c r="N29" s="48"/>
      <c r="O29" s="48"/>
      <c r="P29" s="48"/>
      <c r="Q29" s="48"/>
    </row>
    <row r="30" spans="1:17" s="35" customFormat="1" ht="12.75" customHeight="1" x14ac:dyDescent="0.2">
      <c r="A30" s="101">
        <v>2011</v>
      </c>
      <c r="B30" s="146">
        <v>1457</v>
      </c>
      <c r="C30" s="133">
        <v>4431</v>
      </c>
      <c r="D30" s="133">
        <v>1904</v>
      </c>
      <c r="E30" s="45"/>
      <c r="F30" s="45"/>
      <c r="G30" s="45"/>
      <c r="H30" s="45"/>
      <c r="I30" s="48"/>
      <c r="J30" s="48"/>
      <c r="K30" s="48"/>
      <c r="L30" s="56"/>
      <c r="M30" s="56"/>
      <c r="N30" s="48"/>
      <c r="O30" s="48"/>
      <c r="P30" s="48"/>
      <c r="Q30" s="48"/>
    </row>
    <row r="31" spans="1:17" s="35" customFormat="1" ht="12.75" customHeight="1" x14ac:dyDescent="0.2">
      <c r="A31" s="71">
        <v>2012</v>
      </c>
      <c r="B31" s="145">
        <v>1437.9416801910497</v>
      </c>
      <c r="C31" s="47">
        <v>4212.67459579566</v>
      </c>
      <c r="D31" s="47">
        <v>1848.7656551077987</v>
      </c>
      <c r="E31" s="45"/>
      <c r="F31" s="45"/>
      <c r="G31" s="45"/>
      <c r="H31" s="45"/>
      <c r="I31" s="48"/>
      <c r="J31" s="48"/>
      <c r="K31" s="48"/>
      <c r="L31" s="56"/>
      <c r="M31" s="56"/>
      <c r="N31" s="48"/>
      <c r="O31" s="48"/>
      <c r="P31" s="48"/>
      <c r="Q31" s="48"/>
    </row>
    <row r="32" spans="1:17" s="35" customFormat="1" ht="12.75" customHeight="1" x14ac:dyDescent="0.2">
      <c r="A32" s="101">
        <v>2013</v>
      </c>
      <c r="B32" s="146">
        <v>1418.18420409234</v>
      </c>
      <c r="C32" s="133">
        <v>4156.0888825724305</v>
      </c>
      <c r="D32" s="133">
        <v>1814</v>
      </c>
      <c r="E32" s="45"/>
      <c r="F32" s="45"/>
      <c r="G32" s="45"/>
      <c r="H32" s="45"/>
      <c r="I32" s="48"/>
      <c r="J32" s="48"/>
      <c r="K32" s="48"/>
      <c r="L32" s="56"/>
      <c r="M32" s="56"/>
      <c r="N32" s="48"/>
      <c r="O32" s="48"/>
      <c r="P32" s="48"/>
      <c r="Q32" s="48"/>
    </row>
    <row r="33" spans="1:17" s="35" customFormat="1" ht="12.75" customHeight="1" x14ac:dyDescent="0.2">
      <c r="A33" s="101">
        <v>2014</v>
      </c>
      <c r="B33" s="146">
        <v>1413</v>
      </c>
      <c r="C33" s="133">
        <v>4125</v>
      </c>
      <c r="D33" s="133">
        <v>1798</v>
      </c>
      <c r="E33" s="45"/>
      <c r="F33" s="45"/>
      <c r="G33" s="45"/>
      <c r="H33" s="45"/>
      <c r="I33" s="48"/>
      <c r="J33" s="48"/>
      <c r="K33" s="48"/>
      <c r="L33" s="56"/>
      <c r="M33" s="56"/>
      <c r="N33" s="48"/>
      <c r="O33" s="26"/>
      <c r="P33" s="48"/>
      <c r="Q33" s="48"/>
    </row>
    <row r="34" spans="1:17" s="35" customFormat="1" ht="12.75" customHeight="1" x14ac:dyDescent="0.2">
      <c r="A34" s="101">
        <v>2015</v>
      </c>
      <c r="B34" s="146">
        <v>1404</v>
      </c>
      <c r="C34" s="133">
        <v>4136</v>
      </c>
      <c r="D34" s="133">
        <v>1783</v>
      </c>
      <c r="E34" s="45"/>
      <c r="F34" s="45"/>
      <c r="G34" s="45"/>
      <c r="H34" s="45"/>
      <c r="I34" s="48"/>
      <c r="J34" s="48"/>
      <c r="K34" s="48"/>
      <c r="L34" s="56"/>
      <c r="M34" s="56"/>
      <c r="N34" s="48"/>
      <c r="O34" s="26"/>
      <c r="P34" s="48"/>
      <c r="Q34" s="48"/>
    </row>
    <row r="35" spans="1:17" s="35" customFormat="1" ht="12.75" customHeight="1" x14ac:dyDescent="0.2">
      <c r="A35" s="101">
        <v>2016</v>
      </c>
      <c r="B35" s="146">
        <v>1397.6798227571674</v>
      </c>
      <c r="C35" s="133">
        <v>4138.7923065238083</v>
      </c>
      <c r="D35" s="133">
        <v>1769</v>
      </c>
      <c r="E35" s="45"/>
      <c r="F35" s="45"/>
      <c r="G35" s="45"/>
      <c r="H35" s="45"/>
      <c r="I35" s="48"/>
      <c r="J35" s="48"/>
      <c r="K35" s="48"/>
      <c r="L35" s="56"/>
      <c r="M35" s="56"/>
      <c r="N35" s="48"/>
      <c r="O35" s="26"/>
      <c r="P35" s="48"/>
      <c r="Q35" s="48"/>
    </row>
    <row r="36" spans="1:17" s="35" customFormat="1" ht="12.75" customHeight="1" x14ac:dyDescent="0.2">
      <c r="A36" s="101">
        <v>2017</v>
      </c>
      <c r="B36" s="146">
        <v>1382</v>
      </c>
      <c r="C36" s="133">
        <v>4162</v>
      </c>
      <c r="D36" s="133">
        <v>1751</v>
      </c>
      <c r="E36" s="45"/>
      <c r="F36" s="45"/>
      <c r="G36" s="45"/>
      <c r="H36" s="45"/>
      <c r="I36" s="48"/>
      <c r="J36" s="48"/>
      <c r="K36" s="48"/>
      <c r="L36" s="56"/>
      <c r="M36" s="56"/>
      <c r="N36" s="48"/>
      <c r="O36" s="26"/>
      <c r="P36" s="48"/>
      <c r="Q36" s="48"/>
    </row>
    <row r="37" spans="1:17" s="35" customFormat="1" ht="12.75" customHeight="1" x14ac:dyDescent="0.2">
      <c r="A37" s="104">
        <v>2018</v>
      </c>
      <c r="B37" s="211">
        <v>1381.0114301629669</v>
      </c>
      <c r="C37" s="210">
        <v>4137.5776443654013</v>
      </c>
      <c r="D37" s="210">
        <v>1739.6913541654678</v>
      </c>
      <c r="E37" s="45"/>
      <c r="F37" s="45"/>
      <c r="G37" s="45"/>
      <c r="H37" s="45"/>
      <c r="I37" s="48"/>
      <c r="J37" s="48"/>
      <c r="K37" s="48"/>
      <c r="L37" s="56"/>
      <c r="M37" s="56"/>
      <c r="N37" s="48"/>
      <c r="O37" s="26"/>
      <c r="P37" s="48"/>
      <c r="Q37" s="48"/>
    </row>
    <row r="38" spans="1:17" s="35" customFormat="1" ht="12.75" customHeight="1" x14ac:dyDescent="0.2">
      <c r="B38" s="117"/>
      <c r="C38" s="147"/>
      <c r="D38" s="26"/>
      <c r="E38" s="147"/>
      <c r="F38" s="147"/>
      <c r="G38" s="147"/>
      <c r="H38" s="45"/>
      <c r="I38" s="48"/>
      <c r="J38" s="48"/>
      <c r="K38" s="48"/>
      <c r="L38" s="48"/>
      <c r="M38" s="26"/>
      <c r="N38" s="48"/>
      <c r="O38" s="48"/>
      <c r="P38" s="48"/>
      <c r="Q38" s="48"/>
    </row>
    <row r="39" spans="1:17" ht="12.75" customHeight="1" x14ac:dyDescent="0.2">
      <c r="A39" s="148"/>
      <c r="B39" s="218"/>
      <c r="C39" s="218"/>
      <c r="D39" s="218"/>
      <c r="E39" s="148"/>
      <c r="F39" s="148"/>
      <c r="G39" s="148"/>
    </row>
    <row r="40" spans="1:17" ht="12.75" customHeight="1" x14ac:dyDescent="0.2">
      <c r="A40" s="148"/>
      <c r="B40" s="148"/>
      <c r="C40" s="148"/>
      <c r="D40" s="148"/>
      <c r="E40" s="148"/>
      <c r="F40" s="148"/>
      <c r="G40" s="148"/>
    </row>
    <row r="41" spans="1:17" ht="12.75" customHeight="1" x14ac:dyDescent="0.2">
      <c r="A41" s="148"/>
      <c r="B41" s="157"/>
      <c r="C41" s="157"/>
      <c r="D41" s="157"/>
      <c r="E41" s="157"/>
      <c r="F41" s="157"/>
      <c r="G41" s="157"/>
    </row>
    <row r="42" spans="1:17" ht="12.75" customHeight="1" x14ac:dyDescent="0.2">
      <c r="A42" s="148"/>
      <c r="B42" s="157"/>
      <c r="C42" s="157"/>
      <c r="D42" s="157"/>
      <c r="E42" s="157"/>
      <c r="F42" s="148"/>
      <c r="G42" s="157"/>
    </row>
    <row r="43" spans="1:17" ht="15" customHeight="1" x14ac:dyDescent="0.2">
      <c r="A43" s="148"/>
      <c r="B43" s="157"/>
      <c r="C43" s="157"/>
      <c r="D43" s="157"/>
      <c r="E43" s="157"/>
      <c r="F43" s="148"/>
      <c r="G43" s="148"/>
    </row>
    <row r="44" spans="1:17" ht="12.75" customHeight="1" x14ac:dyDescent="0.2">
      <c r="A44" s="148"/>
      <c r="B44" s="157"/>
      <c r="C44" s="157"/>
      <c r="D44" s="157"/>
      <c r="E44" s="157"/>
      <c r="F44" s="148"/>
      <c r="G44" s="148"/>
    </row>
    <row r="45" spans="1:17" ht="12.75" customHeight="1" x14ac:dyDescent="0.2">
      <c r="A45" s="148"/>
      <c r="B45" s="148"/>
      <c r="C45" s="148"/>
      <c r="D45" s="148"/>
      <c r="E45" s="148"/>
      <c r="F45" s="148"/>
      <c r="G45" s="148"/>
    </row>
    <row r="46" spans="1:17" ht="12.75" customHeight="1" x14ac:dyDescent="0.2">
      <c r="A46" s="148"/>
      <c r="B46" s="148"/>
      <c r="C46" s="148"/>
      <c r="D46" s="148"/>
      <c r="E46" s="148"/>
      <c r="F46" s="148"/>
      <c r="G46" s="148"/>
    </row>
    <row r="47" spans="1:17" ht="12.75" customHeight="1" x14ac:dyDescent="0.2">
      <c r="A47" s="148"/>
      <c r="B47" s="148"/>
      <c r="C47" s="148"/>
      <c r="D47" s="148"/>
      <c r="E47" s="148"/>
      <c r="F47" s="148"/>
      <c r="G47" s="148"/>
    </row>
    <row r="48" spans="1:17" ht="12.75" customHeight="1" x14ac:dyDescent="0.2">
      <c r="A48" s="148"/>
      <c r="B48" s="148"/>
      <c r="C48" s="157"/>
      <c r="D48" s="148"/>
      <c r="E48" s="157"/>
      <c r="F48" s="148"/>
      <c r="G48" s="148"/>
    </row>
    <row r="49" spans="1:7" ht="12.75" customHeight="1" x14ac:dyDescent="0.2">
      <c r="A49" s="148"/>
      <c r="B49" s="148"/>
      <c r="C49" s="148"/>
      <c r="D49" s="148"/>
      <c r="E49" s="148"/>
      <c r="F49" s="148"/>
      <c r="G49" s="148"/>
    </row>
    <row r="50" spans="1:7" ht="12.75" customHeight="1" x14ac:dyDescent="0.2">
      <c r="A50" s="148"/>
      <c r="B50" s="148"/>
      <c r="C50" s="148"/>
      <c r="D50" s="148"/>
      <c r="E50" s="148"/>
      <c r="F50" s="148"/>
      <c r="G50" s="148"/>
    </row>
    <row r="51" spans="1:7" ht="12.75" customHeight="1" x14ac:dyDescent="0.2">
      <c r="A51" s="148"/>
      <c r="B51" s="148"/>
      <c r="C51" s="148"/>
      <c r="D51" s="148"/>
      <c r="E51" s="148"/>
      <c r="F51" s="148"/>
      <c r="G51" s="148"/>
    </row>
    <row r="52" spans="1:7" ht="12.75" customHeight="1" x14ac:dyDescent="0.2">
      <c r="A52" s="148"/>
      <c r="B52" s="148"/>
      <c r="C52" s="157"/>
      <c r="D52" s="148"/>
      <c r="E52" s="157"/>
      <c r="F52" s="148"/>
      <c r="G52" s="148"/>
    </row>
    <row r="53" spans="1:7" ht="12.75" customHeight="1" x14ac:dyDescent="0.2">
      <c r="A53" s="148"/>
      <c r="B53" s="148"/>
      <c r="C53" s="148"/>
      <c r="D53" s="148"/>
      <c r="E53" s="148"/>
      <c r="F53" s="148"/>
      <c r="G53" s="148"/>
    </row>
    <row r="54" spans="1:7" ht="12.75" customHeight="1" x14ac:dyDescent="0.2">
      <c r="A54" s="148"/>
      <c r="B54" s="148"/>
      <c r="C54" s="148"/>
      <c r="D54" s="148"/>
      <c r="E54" s="148"/>
      <c r="F54" s="148"/>
      <c r="G54" s="148"/>
    </row>
    <row r="55" spans="1:7" ht="12.75" customHeight="1" x14ac:dyDescent="0.2">
      <c r="A55" s="148"/>
      <c r="B55" s="148"/>
      <c r="C55" s="148"/>
      <c r="D55" s="148"/>
      <c r="E55" s="148"/>
      <c r="F55" s="148"/>
      <c r="G55" s="148"/>
    </row>
    <row r="56" spans="1:7" ht="12.75" customHeight="1" x14ac:dyDescent="0.2">
      <c r="A56" s="148"/>
      <c r="B56" s="148"/>
      <c r="C56" s="157"/>
      <c r="D56" s="148"/>
      <c r="E56" s="157"/>
      <c r="F56" s="148"/>
      <c r="G56" s="148"/>
    </row>
    <row r="57" spans="1:7" ht="12.75" customHeight="1" x14ac:dyDescent="0.2">
      <c r="A57" s="148"/>
      <c r="B57" s="148"/>
      <c r="C57" s="148"/>
      <c r="D57" s="148"/>
      <c r="E57" s="148"/>
      <c r="F57" s="148"/>
      <c r="G57" s="148"/>
    </row>
    <row r="58" spans="1:7" ht="12.75" customHeight="1" x14ac:dyDescent="0.2">
      <c r="A58" s="148"/>
      <c r="B58" s="148"/>
      <c r="C58" s="148"/>
      <c r="D58" s="148"/>
      <c r="E58" s="148"/>
      <c r="F58" s="148"/>
      <c r="G58" s="148"/>
    </row>
    <row r="59" spans="1:7" ht="12.75" customHeight="1" x14ac:dyDescent="0.2">
      <c r="B59" s="148"/>
      <c r="C59" s="148"/>
      <c r="D59" s="148"/>
      <c r="E59" s="148"/>
      <c r="F59" s="148"/>
      <c r="G59" s="148"/>
    </row>
  </sheetData>
  <mergeCells count="1">
    <mergeCell ref="B25:C25"/>
  </mergeCells>
  <phoneticPr fontId="18"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95234" r:id="rId4">
          <objectPr defaultSize="0" autoLine="0" autoPict="0" r:id="rId5">
            <anchor moveWithCells="1">
              <from>
                <xdr:col>0</xdr:col>
                <xdr:colOff>9525</xdr:colOff>
                <xdr:row>17</xdr:row>
                <xdr:rowOff>47625</xdr:rowOff>
              </from>
              <to>
                <xdr:col>0</xdr:col>
                <xdr:colOff>1152525</xdr:colOff>
                <xdr:row>18</xdr:row>
                <xdr:rowOff>123825</xdr:rowOff>
              </to>
            </anchor>
          </objectPr>
        </oleObject>
      </mc:Choice>
      <mc:Fallback>
        <oleObject progId="Paint.Picture" shapeId="95234" r:id="rId4"/>
      </mc:Fallback>
    </mc:AlternateContent>
    <mc:AlternateContent xmlns:mc="http://schemas.openxmlformats.org/markup-compatibility/2006">
      <mc:Choice Requires="x14">
        <oleObject progId="Paint.Picture" shapeId="95236" r:id="rId6">
          <objectPr defaultSize="0" autoLine="0" autoPict="0" r:id="rId5">
            <anchor moveWithCells="1">
              <from>
                <xdr:col>0</xdr:col>
                <xdr:colOff>28575</xdr:colOff>
                <xdr:row>37</xdr:row>
                <xdr:rowOff>28575</xdr:rowOff>
              </from>
              <to>
                <xdr:col>0</xdr:col>
                <xdr:colOff>1171575</xdr:colOff>
                <xdr:row>38</xdr:row>
                <xdr:rowOff>104775</xdr:rowOff>
              </to>
            </anchor>
          </objectPr>
        </oleObject>
      </mc:Choice>
      <mc:Fallback>
        <oleObject progId="Paint.Picture" shapeId="9523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vt:i4>
      </vt:variant>
    </vt:vector>
  </HeadingPairs>
  <TitlesOfParts>
    <vt:vector size="17" baseType="lpstr">
      <vt:lpstr>Körsträckor 2018</vt:lpstr>
      <vt:lpstr>Mer om statistiken</vt:lpstr>
      <vt:lpstr>Innehåll_Content</vt:lpstr>
      <vt:lpstr>PB Tab 1-2</vt:lpstr>
      <vt:lpstr>PB Tab 3-4</vt:lpstr>
      <vt:lpstr>PB Tab 5</vt:lpstr>
      <vt:lpstr>LB Tab 1</vt:lpstr>
      <vt:lpstr>LB Tab 2-3</vt:lpstr>
      <vt:lpstr>LB Tab 4-5</vt:lpstr>
      <vt:lpstr>BU Tab 1-2</vt:lpstr>
      <vt:lpstr>BU Tab 3-4</vt:lpstr>
      <vt:lpstr>MC Tab 1-3</vt:lpstr>
      <vt:lpstr>MC Tab 4</vt:lpstr>
      <vt:lpstr>RS Tab 1</vt:lpstr>
      <vt:lpstr>'BU Tab 1-2'!_Toc72296259</vt:lpstr>
      <vt:lpstr>'LB Tab 1'!_Toc72296263</vt:lpstr>
      <vt:lpstr>'LB Tab 4-5'!Utskriftsområde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2019-09-20T11:01:00Z</cp:lastPrinted>
  <dcterms:created xsi:type="dcterms:W3CDTF">2007-06-06T17:47:08Z</dcterms:created>
  <dcterms:modified xsi:type="dcterms:W3CDTF">2019-10-14T14:29:19Z</dcterms:modified>
</cp:coreProperties>
</file>