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Information\Publikationer\Statistik\Sjöfart\2015\2015_28\"/>
    </mc:Choice>
  </mc:AlternateContent>
  <bookViews>
    <workbookView xWindow="480" yWindow="360" windowWidth="20775" windowHeight="8205" tabRatio="886"/>
  </bookViews>
  <sheets>
    <sheet name="Titel" sheetId="33" r:id="rId1"/>
    <sheet name="Fakta om statistiken" sheetId="69" r:id="rId2"/>
    <sheet name="Innehåll–Contents" sheetId="59" r:id="rId3"/>
    <sheet name="Sammanfattning–Summary" sheetId="35" r:id="rId4"/>
    <sheet name="Tabell 1A" sheetId="37" r:id="rId5"/>
    <sheet name="Tabell 1B" sheetId="40" r:id="rId6"/>
    <sheet name="Tabell 2" sheetId="44" r:id="rId7"/>
    <sheet name="Tabell 3A" sheetId="45" r:id="rId8"/>
    <sheet name="Tabell 3B" sheetId="46" r:id="rId9"/>
    <sheet name="Tabell 4A" sheetId="61" r:id="rId10"/>
    <sheet name="Tabell 4B" sheetId="54" r:id="rId11"/>
    <sheet name="Tabell 5A" sheetId="56" r:id="rId12"/>
    <sheet name="Tabell 5B" sheetId="57" r:id="rId13"/>
    <sheet name="Tabell 6" sheetId="58" r:id="rId14"/>
    <sheet name="Bilaga 1" sheetId="62" r:id="rId15"/>
    <sheet name="Bilaga 2" sheetId="71" r:id="rId16"/>
    <sheet name="Bilaga 3" sheetId="63" r:id="rId17"/>
    <sheet name="Bilaga 4" sheetId="67" r:id="rId18"/>
  </sheets>
  <externalReferences>
    <externalReference r:id="rId19"/>
  </externalReferences>
  <definedNames>
    <definedName name="_Toc288736210" localSheetId="1">'Fakta om statistiken'!$A$1</definedName>
    <definedName name="_Toc288736211" localSheetId="1">'Fakta om statistiken'!$A$10</definedName>
    <definedName name="_Toc343681227" localSheetId="14">'Bilaga 1'!$A$1</definedName>
    <definedName name="_Toc343681227" localSheetId="15">'Bilaga 2'!#REF!</definedName>
    <definedName name="_Toc343681227" localSheetId="16">'Bilaga 3'!$A$1</definedName>
    <definedName name="SVERIGE" localSheetId="1">#REF!</definedName>
    <definedName name="SVERIGE">#REF!</definedName>
    <definedName name="tab9b">[1]Data!$B$44:$M$85</definedName>
    <definedName name="_xlnm.Print_Area" localSheetId="14">'Bilaga 1'!$A$1:$J$36</definedName>
    <definedName name="_xlnm.Print_Area" localSheetId="15">'Bilaga 2'!$A$1:$E$140</definedName>
    <definedName name="_xlnm.Print_Area" localSheetId="16">'Bilaga 3'!$A$1:$E$36</definedName>
    <definedName name="_xlnm.Print_Area" localSheetId="17">'Bilaga 4'!$A$1:$E$13</definedName>
    <definedName name="_xlnm.Print_Area" localSheetId="2">Innehåll–Contents!$A$1:$D$46</definedName>
    <definedName name="_xlnm.Print_Area" localSheetId="3">Sammanfattning–Summary!$A$1:$G$50</definedName>
    <definedName name="_xlnm.Print_Area" localSheetId="4">'Tabell 1A'!$A$1:$K$54</definedName>
    <definedName name="_xlnm.Print_Area" localSheetId="5">'Tabell 1B'!$A$1:$L$49</definedName>
    <definedName name="_xlnm.Print_Area" localSheetId="6">'Tabell 2'!$A$1:$I$55</definedName>
    <definedName name="_xlnm.Print_Area" localSheetId="7">'Tabell 3A'!$A$1:$R$44</definedName>
    <definedName name="_xlnm.Print_Area" localSheetId="8">'Tabell 3B'!$A$1:$R$44</definedName>
    <definedName name="_xlnm.Print_Area" localSheetId="9">'Tabell 4A'!$A$1:$U$48</definedName>
    <definedName name="_xlnm.Print_Area" localSheetId="10">'Tabell 4B'!$A$1:$U$48</definedName>
    <definedName name="_xlnm.Print_Area" localSheetId="11">'Tabell 5A'!$A$1:$M$45</definedName>
    <definedName name="_xlnm.Print_Area" localSheetId="12">'Tabell 5B'!$A$1:$M$45</definedName>
    <definedName name="_xlnm.Print_Area" localSheetId="13">'Tabell 6'!$A$1:$M$46</definedName>
    <definedName name="_xlnm.Print_Titles" localSheetId="15">'Bilaga 2'!$5:$5</definedName>
  </definedNames>
  <calcPr calcId="152511"/>
</workbook>
</file>

<file path=xl/calcChain.xml><?xml version="1.0" encoding="utf-8"?>
<calcChain xmlns="http://schemas.openxmlformats.org/spreadsheetml/2006/main">
  <c r="D50" i="44" l="1"/>
  <c r="E45" i="40"/>
  <c r="C34" i="59"/>
  <c r="C33" i="59" l="1"/>
  <c r="C30" i="59"/>
  <c r="C27" i="59"/>
  <c r="C13" i="59"/>
  <c r="C12" i="59"/>
  <c r="C10" i="59"/>
  <c r="C9" i="59"/>
  <c r="C31" i="59"/>
  <c r="C7" i="59"/>
  <c r="C6" i="59"/>
  <c r="C28" i="59"/>
  <c r="C40" i="59" l="1"/>
  <c r="C39" i="59"/>
  <c r="A23" i="69" l="1"/>
  <c r="C46" i="59" l="1"/>
  <c r="C45" i="59"/>
  <c r="H34" i="44" l="1"/>
  <c r="F34" i="44"/>
  <c r="D34" i="44"/>
  <c r="B34" i="44"/>
  <c r="H26" i="44"/>
  <c r="F26" i="44"/>
  <c r="D26" i="44"/>
  <c r="B26" i="44"/>
  <c r="H18" i="44"/>
  <c r="F18" i="44"/>
  <c r="D18" i="44"/>
  <c r="B18" i="44"/>
  <c r="K31" i="40"/>
  <c r="H31" i="40"/>
  <c r="E31" i="40"/>
  <c r="B31" i="40"/>
  <c r="B24" i="40"/>
  <c r="E24" i="40"/>
  <c r="H24" i="40"/>
  <c r="K24" i="40"/>
  <c r="K17" i="40"/>
  <c r="H17" i="40"/>
  <c r="E17" i="40"/>
  <c r="B17" i="40"/>
  <c r="C4" i="59" l="1"/>
  <c r="C3" i="59"/>
  <c r="C43" i="59" l="1"/>
  <c r="C42" i="59"/>
  <c r="C37" i="59"/>
  <c r="C36" i="59"/>
  <c r="C25" i="59" l="1"/>
  <c r="C24" i="59"/>
  <c r="C22" i="59"/>
  <c r="C21" i="59"/>
  <c r="C19" i="59"/>
  <c r="C18" i="59"/>
  <c r="C16" i="59"/>
  <c r="C15" i="59"/>
  <c r="B33" i="59" l="1"/>
  <c r="B30" i="59"/>
  <c r="B27" i="59"/>
  <c r="B24" i="59"/>
  <c r="B18" i="59"/>
  <c r="B15" i="59"/>
  <c r="B12" i="59"/>
  <c r="B6" i="59"/>
  <c r="B50" i="44" l="1"/>
  <c r="B45" i="44"/>
  <c r="B44" i="44"/>
  <c r="H42" i="44"/>
  <c r="F42" i="44"/>
  <c r="D42" i="44"/>
  <c r="B42" i="44"/>
  <c r="B45" i="40"/>
  <c r="B38" i="40"/>
  <c r="E38" i="40"/>
  <c r="H38" i="40"/>
  <c r="K38" i="40"/>
  <c r="B40" i="40"/>
</calcChain>
</file>

<file path=xl/sharedStrings.xml><?xml version="1.0" encoding="utf-8"?>
<sst xmlns="http://schemas.openxmlformats.org/spreadsheetml/2006/main" count="2826" uniqueCount="617">
  <si>
    <t>Table 6</t>
  </si>
  <si>
    <t>Table 5B</t>
  </si>
  <si>
    <t>Table 5A</t>
  </si>
  <si>
    <t>Table 4B</t>
  </si>
  <si>
    <t>Table 4A</t>
  </si>
  <si>
    <t>Table 3B</t>
  </si>
  <si>
    <t>Table 3A</t>
  </si>
  <si>
    <t>Table 2</t>
  </si>
  <si>
    <t>Table 1B</t>
  </si>
  <si>
    <t>Tabell 1B</t>
  </si>
  <si>
    <t>Table 1A</t>
  </si>
  <si>
    <r>
      <t xml:space="preserve">Totalt antal inrikes passagerare – </t>
    </r>
    <r>
      <rPr>
        <b/>
        <i/>
        <sz val="9"/>
        <rFont val="Arial"/>
        <family val="2"/>
      </rPr>
      <t>Total number of domestic passengers</t>
    </r>
  </si>
  <si>
    <t>Visby–Oskarshamn</t>
  </si>
  <si>
    <t>Visby–Nynäshamn</t>
  </si>
  <si>
    <t>Oskarshamn–Visby</t>
  </si>
  <si>
    <t>Nynäshamn–Visby</t>
  </si>
  <si>
    <r>
      <t xml:space="preserve">Totalt antal inresta passagerare – </t>
    </r>
    <r>
      <rPr>
        <b/>
        <i/>
        <sz val="9"/>
        <rFont val="Arial"/>
        <family val="2"/>
      </rPr>
      <t>Total number of arriving passengers</t>
    </r>
  </si>
  <si>
    <r>
      <t xml:space="preserve">Övriga hamnar – </t>
    </r>
    <r>
      <rPr>
        <i/>
        <sz val="9"/>
        <rFont val="Arial"/>
        <family val="2"/>
      </rPr>
      <t>Other ports</t>
    </r>
  </si>
  <si>
    <r>
      <t xml:space="preserve">Tyska hamnar – </t>
    </r>
    <r>
      <rPr>
        <i/>
        <sz val="9"/>
        <rFont val="Arial"/>
        <family val="2"/>
      </rPr>
      <t>German ports</t>
    </r>
  </si>
  <si>
    <r>
      <t xml:space="preserve">Finska hamnar – </t>
    </r>
    <r>
      <rPr>
        <i/>
        <sz val="9"/>
        <rFont val="Arial"/>
        <family val="2"/>
      </rPr>
      <t>Finnish ports</t>
    </r>
  </si>
  <si>
    <r>
      <t xml:space="preserve">Övriga danska hamnar – </t>
    </r>
    <r>
      <rPr>
        <i/>
        <sz val="9"/>
        <rFont val="Arial"/>
        <family val="2"/>
      </rPr>
      <t>Other Danish ports</t>
    </r>
  </si>
  <si>
    <r>
      <t xml:space="preserve">Danska Öresundshamnar – </t>
    </r>
    <r>
      <rPr>
        <i/>
        <sz val="9"/>
        <rFont val="Arial"/>
        <family val="2"/>
      </rPr>
      <t>Danish ports in Öresund</t>
    </r>
  </si>
  <si>
    <r>
      <t xml:space="preserve">Antal inresta passagerare från – </t>
    </r>
    <r>
      <rPr>
        <b/>
        <i/>
        <sz val="9"/>
        <rFont val="Arial"/>
        <family val="2"/>
      </rPr>
      <t>Passengers arriving from</t>
    </r>
  </si>
  <si>
    <r>
      <t xml:space="preserve">Total godshantering </t>
    </r>
    <r>
      <rPr>
        <b/>
        <sz val="9"/>
        <rFont val="Calibri"/>
        <family val="2"/>
      </rPr>
      <t>–</t>
    </r>
    <r>
      <rPr>
        <b/>
        <sz val="9"/>
        <rFont val="Arial"/>
        <family val="2"/>
      </rPr>
      <t xml:space="preserve"> </t>
    </r>
    <r>
      <rPr>
        <b/>
        <i/>
        <sz val="9"/>
        <rFont val="Arial"/>
        <family val="2"/>
      </rPr>
      <t>Total handling of goods</t>
    </r>
  </si>
  <si>
    <r>
      <t xml:space="preserve">Total inrikes godshantering </t>
    </r>
    <r>
      <rPr>
        <b/>
        <sz val="9"/>
        <rFont val="Calibri"/>
        <family val="2"/>
      </rPr>
      <t>–</t>
    </r>
    <r>
      <rPr>
        <b/>
        <sz val="9"/>
        <rFont val="Arial"/>
        <family val="2"/>
      </rPr>
      <t xml:space="preserve"> </t>
    </r>
    <r>
      <rPr>
        <b/>
        <i/>
        <sz val="9"/>
        <rFont val="Arial"/>
        <family val="2"/>
      </rPr>
      <t>Total handling of domestic goods</t>
    </r>
  </si>
  <si>
    <t>varav på</t>
  </si>
  <si>
    <r>
      <t xml:space="preserve">Lossade varor </t>
    </r>
    <r>
      <rPr>
        <b/>
        <sz val="9"/>
        <rFont val="Calibri"/>
        <family val="2"/>
      </rPr>
      <t>–</t>
    </r>
    <r>
      <rPr>
        <b/>
        <sz val="9"/>
        <rFont val="Arial"/>
        <family val="2"/>
      </rPr>
      <t xml:space="preserve"> </t>
    </r>
    <r>
      <rPr>
        <b/>
        <i/>
        <sz val="9"/>
        <rFont val="Arial"/>
        <family val="2"/>
      </rPr>
      <t>Unloaded goods</t>
    </r>
  </si>
  <si>
    <r>
      <t xml:space="preserve">Total utrikes godshantering </t>
    </r>
    <r>
      <rPr>
        <b/>
        <sz val="9"/>
        <rFont val="Calibri"/>
        <family val="2"/>
      </rPr>
      <t>–</t>
    </r>
    <r>
      <rPr>
        <b/>
        <sz val="9"/>
        <rFont val="Arial"/>
        <family val="2"/>
      </rPr>
      <t xml:space="preserve"> </t>
    </r>
    <r>
      <rPr>
        <b/>
        <i/>
        <sz val="9"/>
        <rFont val="Arial"/>
        <family val="2"/>
      </rPr>
      <t>Total handling of foreign goods</t>
    </r>
  </si>
  <si>
    <t>järnvägsvagnar</t>
  </si>
  <si>
    <r>
      <t xml:space="preserve">Lastade varor </t>
    </r>
    <r>
      <rPr>
        <b/>
        <sz val="9"/>
        <rFont val="Calibri"/>
        <family val="2"/>
      </rPr>
      <t>–</t>
    </r>
    <r>
      <rPr>
        <b/>
        <sz val="9"/>
        <rFont val="Arial"/>
        <family val="2"/>
      </rPr>
      <t xml:space="preserve"> </t>
    </r>
    <r>
      <rPr>
        <b/>
        <i/>
        <sz val="9"/>
        <rFont val="Arial"/>
        <family val="2"/>
      </rPr>
      <t>Loaded goods</t>
    </r>
  </si>
  <si>
    <r>
      <t xml:space="preserve">Fartygstrafik </t>
    </r>
    <r>
      <rPr>
        <b/>
        <sz val="9"/>
        <rFont val="Calibri"/>
        <family val="2"/>
      </rPr>
      <t>–</t>
    </r>
    <r>
      <rPr>
        <b/>
        <sz val="9"/>
        <rFont val="Arial"/>
        <family val="2"/>
      </rPr>
      <t xml:space="preserve"> </t>
    </r>
    <r>
      <rPr>
        <b/>
        <i/>
        <sz val="9"/>
        <rFont val="Arial"/>
        <family val="2"/>
      </rPr>
      <t>Vessels entered</t>
    </r>
  </si>
  <si>
    <t>January–March</t>
  </si>
  <si>
    <t>Januari–mars</t>
  </si>
  <si>
    <t>annan last</t>
  </si>
  <si>
    <t>övriga roroenheter</t>
  </si>
  <si>
    <t>lastbilar, släp, påhängsvagnar</t>
  </si>
  <si>
    <t xml:space="preserve">därav  </t>
  </si>
  <si>
    <t>roroenheter</t>
  </si>
  <si>
    <t>containrar</t>
  </si>
  <si>
    <t>torr bulk</t>
  </si>
  <si>
    <t>flytande bulk</t>
  </si>
  <si>
    <t xml:space="preserve">Totalt </t>
  </si>
  <si>
    <t>Oktober–december</t>
  </si>
  <si>
    <t>Juli–september</t>
  </si>
  <si>
    <t>April–juni</t>
  </si>
  <si>
    <t xml:space="preserve">därav </t>
  </si>
  <si>
    <r>
      <t xml:space="preserve">annan last – </t>
    </r>
    <r>
      <rPr>
        <i/>
        <sz val="9"/>
        <color indexed="8"/>
        <rFont val="Arial"/>
        <family val="2"/>
      </rPr>
      <t>other cargo</t>
    </r>
  </si>
  <si>
    <r>
      <t xml:space="preserve">övriga roroenheter – </t>
    </r>
    <r>
      <rPr>
        <i/>
        <sz val="9"/>
        <color indexed="8"/>
        <rFont val="Arial"/>
        <family val="2"/>
      </rPr>
      <t>other roro units</t>
    </r>
  </si>
  <si>
    <r>
      <t xml:space="preserve">järnvägsvagnar – </t>
    </r>
    <r>
      <rPr>
        <i/>
        <sz val="9"/>
        <color indexed="8"/>
        <rFont val="Arial"/>
        <family val="2"/>
      </rPr>
      <t>railway wagons</t>
    </r>
  </si>
  <si>
    <r>
      <t xml:space="preserve">roroenheter – </t>
    </r>
    <r>
      <rPr>
        <i/>
        <sz val="9"/>
        <color indexed="8"/>
        <rFont val="Arial"/>
        <family val="2"/>
      </rPr>
      <t>roro units</t>
    </r>
  </si>
  <si>
    <r>
      <t xml:space="preserve">containrar – </t>
    </r>
    <r>
      <rPr>
        <i/>
        <sz val="9"/>
        <color indexed="8"/>
        <rFont val="Arial"/>
        <family val="2"/>
      </rPr>
      <t>containers</t>
    </r>
  </si>
  <si>
    <r>
      <t xml:space="preserve">torr bulk – </t>
    </r>
    <r>
      <rPr>
        <i/>
        <sz val="9"/>
        <color indexed="8"/>
        <rFont val="Arial"/>
        <family val="2"/>
      </rPr>
      <t>dry bulk</t>
    </r>
  </si>
  <si>
    <r>
      <t xml:space="preserve">Totalt – </t>
    </r>
    <r>
      <rPr>
        <b/>
        <i/>
        <sz val="9"/>
        <color indexed="8"/>
        <rFont val="Arial"/>
        <family val="2"/>
      </rPr>
      <t>Total</t>
    </r>
  </si>
  <si>
    <t>October–December</t>
  </si>
  <si>
    <t>July–September</t>
  </si>
  <si>
    <t>April–June</t>
  </si>
  <si>
    <t xml:space="preserve">Tabell 1A </t>
  </si>
  <si>
    <t xml:space="preserve">Summa </t>
  </si>
  <si>
    <t>Utrikes trafik</t>
  </si>
  <si>
    <t>Inrikes trafik</t>
  </si>
  <si>
    <t xml:space="preserve">Januari–mars </t>
  </si>
  <si>
    <t xml:space="preserve">Utrikes trafik </t>
  </si>
  <si>
    <t xml:space="preserve">Inrikes trafik </t>
  </si>
  <si>
    <r>
      <t xml:space="preserve">Summa – </t>
    </r>
    <r>
      <rPr>
        <b/>
        <i/>
        <sz val="9"/>
        <color indexed="8"/>
        <rFont val="Arial"/>
        <family val="2"/>
      </rPr>
      <t>Total</t>
    </r>
  </si>
  <si>
    <r>
      <t xml:space="preserve">Utrikes trafik – </t>
    </r>
    <r>
      <rPr>
        <i/>
        <sz val="9"/>
        <color indexed="8"/>
        <rFont val="Arial"/>
        <family val="2"/>
      </rPr>
      <t>Foreign traffic</t>
    </r>
  </si>
  <si>
    <r>
      <t xml:space="preserve">Inrikes trafik – </t>
    </r>
    <r>
      <rPr>
        <i/>
        <sz val="9"/>
        <color indexed="8"/>
        <rFont val="Arial"/>
        <family val="2"/>
      </rPr>
      <t>Domestic traffic</t>
    </r>
  </si>
  <si>
    <r>
      <t xml:space="preserve">Anmärkning: Besökande kryssningspassagerare ingår ej. – </t>
    </r>
    <r>
      <rPr>
        <i/>
        <sz val="8"/>
        <color indexed="8"/>
        <rFont val="Arial"/>
        <family val="2"/>
      </rPr>
      <t xml:space="preserve">Note: Cruise passengers on excursion are excluded. </t>
    </r>
  </si>
  <si>
    <t xml:space="preserve">Ankommande och avresande passagerare i svenska hamnar efter typ av trafik, 1 000-tal </t>
  </si>
  <si>
    <r>
      <t xml:space="preserve">1) Rorofartyg ingår i redovisningen. – </t>
    </r>
    <r>
      <rPr>
        <i/>
        <sz val="8"/>
        <color indexed="8"/>
        <rFont val="Arial"/>
        <family val="2"/>
      </rPr>
      <t>Roro vessels are included.</t>
    </r>
  </si>
  <si>
    <t>Kombinerad utrikes fart</t>
  </si>
  <si>
    <r>
      <t xml:space="preserve">Totalt – </t>
    </r>
    <r>
      <rPr>
        <i/>
        <sz val="9"/>
        <color indexed="8"/>
        <rFont val="Arial"/>
        <family val="2"/>
      </rPr>
      <t>Total</t>
    </r>
  </si>
  <si>
    <r>
      <t xml:space="preserve">Lastfartyg – </t>
    </r>
    <r>
      <rPr>
        <i/>
        <sz val="9"/>
        <color indexed="8"/>
        <rFont val="Arial"/>
        <family val="2"/>
      </rPr>
      <t>Cargo vessels</t>
    </r>
  </si>
  <si>
    <t>Tabell 3A</t>
  </si>
  <si>
    <t>Tabell 3B</t>
  </si>
  <si>
    <r>
      <t xml:space="preserve">Kryssningsfartyg ingår ej. – </t>
    </r>
    <r>
      <rPr>
        <i/>
        <sz val="8"/>
        <color indexed="8"/>
        <rFont val="Arial"/>
        <family val="2"/>
      </rPr>
      <t>Cruise passenger vessels are excluded.</t>
    </r>
  </si>
  <si>
    <r>
      <t xml:space="preserve">Anmärkning: Rorofartyg ingår i redovisningen. – </t>
    </r>
    <r>
      <rPr>
        <i/>
        <sz val="8"/>
        <color indexed="8"/>
        <rFont val="Arial"/>
        <family val="2"/>
      </rPr>
      <t>Roro vessels are included.</t>
    </r>
  </si>
  <si>
    <t>Utländska fartyg</t>
  </si>
  <si>
    <t>Svenska fartyg</t>
  </si>
  <si>
    <r>
      <t xml:space="preserve">Tyskland – </t>
    </r>
    <r>
      <rPr>
        <b/>
        <i/>
        <sz val="9"/>
        <color indexed="8"/>
        <rFont val="Arial"/>
        <family val="2"/>
      </rPr>
      <t xml:space="preserve">Germany  </t>
    </r>
  </si>
  <si>
    <t>Vessels from:</t>
  </si>
  <si>
    <t>Fartyg från:</t>
  </si>
  <si>
    <t>Tabell 4A</t>
  </si>
  <si>
    <t>Tabell 4B</t>
  </si>
  <si>
    <r>
      <t xml:space="preserve">Totalt – </t>
    </r>
    <r>
      <rPr>
        <b/>
        <i/>
        <sz val="9"/>
        <rFont val="Arial"/>
        <family val="2"/>
      </rPr>
      <t xml:space="preserve">Total </t>
    </r>
  </si>
  <si>
    <t>Andra varor, ej tidigare specificerade</t>
  </si>
  <si>
    <r>
      <t>containergods</t>
    </r>
    <r>
      <rPr>
        <vertAlign val="superscript"/>
        <sz val="9"/>
        <rFont val="Arial"/>
        <family val="2"/>
      </rPr>
      <t>1</t>
    </r>
  </si>
  <si>
    <r>
      <t>gods på järnvägsvagnar</t>
    </r>
    <r>
      <rPr>
        <vertAlign val="superscript"/>
        <sz val="9"/>
        <rFont val="Arial"/>
        <family val="2"/>
      </rPr>
      <t>1</t>
    </r>
  </si>
  <si>
    <r>
      <t>gods på lastfordon</t>
    </r>
    <r>
      <rPr>
        <vertAlign val="superscript"/>
        <sz val="9"/>
        <rFont val="Arial"/>
        <family val="2"/>
      </rPr>
      <t>1</t>
    </r>
  </si>
  <si>
    <t>därav</t>
  </si>
  <si>
    <t>Oidentifierbart gods</t>
  </si>
  <si>
    <t>Styckegods och samlastat gods</t>
  </si>
  <si>
    <t>Flyttgods, fordon för reparation</t>
  </si>
  <si>
    <t>Utrustning för transport av gods</t>
  </si>
  <si>
    <t>Post och paket</t>
  </si>
  <si>
    <t>Avfall och returråvara</t>
  </si>
  <si>
    <t>Möbler och andra tillverkade varor</t>
  </si>
  <si>
    <t>Transportutrustning</t>
  </si>
  <si>
    <t>Maskiner och instrument</t>
  </si>
  <si>
    <t>Metallvaror exkl. maskiner och utrustning</t>
  </si>
  <si>
    <t>Andra icke-metalliska mineraliska produkter</t>
  </si>
  <si>
    <t>raffinerade petroleumprodukter</t>
  </si>
  <si>
    <t>stenkolsprodukter</t>
  </si>
  <si>
    <t>papper, papp och varor därav</t>
  </si>
  <si>
    <t>pappersmassa</t>
  </si>
  <si>
    <t>flis, trä/sågavfall</t>
  </si>
  <si>
    <t>sågade och hyvlade trävaror</t>
  </si>
  <si>
    <t>Textil- och beklädnadsvaror, läder, lädervaror</t>
  </si>
  <si>
    <t>Livsmedel, drycker och tobak</t>
  </si>
  <si>
    <t>annan malm än järnmalm</t>
  </si>
  <si>
    <t>järnmalm</t>
  </si>
  <si>
    <t>jord, sten, grus och sand</t>
  </si>
  <si>
    <t>Malm och andra produkter från utvinning</t>
  </si>
  <si>
    <t>Kol, råolja och naturgas</t>
  </si>
  <si>
    <t>rundvirke</t>
  </si>
  <si>
    <t>spannmål</t>
  </si>
  <si>
    <t>Produkter från jordbruk, skogsbruk och fiske</t>
  </si>
  <si>
    <t>Commodity groups in NST 2007</t>
  </si>
  <si>
    <t>Varugrupper enligt NST 2007</t>
  </si>
  <si>
    <t>Tabell 5A</t>
  </si>
  <si>
    <t>Tabell 5B</t>
  </si>
  <si>
    <t>Tabell 6</t>
  </si>
  <si>
    <t xml:space="preserve"> </t>
  </si>
  <si>
    <t>Trä samt varor av trä och kork (exkl möbler), 
massa, papper och pappersvaror, trycksaker</t>
  </si>
  <si>
    <t>Kemikalier, kemiska produkter, konstfibrer, 
gummi- och plastvaror samt kärnbränsle</t>
  </si>
  <si>
    <t>tel: 010-414 42 23, e-post: fredrik.soderbaum@trafa.se</t>
  </si>
  <si>
    <t>Fredrik Söderbaum</t>
  </si>
  <si>
    <t>Trafikanalys</t>
  </si>
  <si>
    <t>Kontaktperson:</t>
  </si>
  <si>
    <r>
      <t xml:space="preserve">Norska hamnar – </t>
    </r>
    <r>
      <rPr>
        <i/>
        <sz val="9"/>
        <rFont val="Arial"/>
        <family val="2"/>
      </rPr>
      <t>Norwegian ports</t>
    </r>
  </si>
  <si>
    <r>
      <t xml:space="preserve">Polska hamnar – </t>
    </r>
    <r>
      <rPr>
        <i/>
        <sz val="9"/>
        <rFont val="Arial"/>
        <family val="2"/>
      </rPr>
      <t>Polish ports</t>
    </r>
  </si>
  <si>
    <r>
      <t xml:space="preserve">Estniska hamnar – </t>
    </r>
    <r>
      <rPr>
        <i/>
        <sz val="9"/>
        <rFont val="Arial"/>
        <family val="2"/>
      </rPr>
      <t>Estonian ports</t>
    </r>
  </si>
  <si>
    <r>
      <t xml:space="preserve">Lettiska hamnar – </t>
    </r>
    <r>
      <rPr>
        <i/>
        <sz val="9"/>
        <rFont val="Arial"/>
        <family val="2"/>
      </rPr>
      <t>Latvian ports</t>
    </r>
  </si>
  <si>
    <r>
      <t xml:space="preserve">Litauiska hamnar – </t>
    </r>
    <r>
      <rPr>
        <i/>
        <sz val="9"/>
        <rFont val="Arial"/>
        <family val="2"/>
      </rPr>
      <t>Lithuanian ports</t>
    </r>
  </si>
  <si>
    <r>
      <t xml:space="preserve">k) Korrigerade uppgifter.  –  </t>
    </r>
    <r>
      <rPr>
        <i/>
        <sz val="8"/>
        <color indexed="8"/>
        <rFont val="Arial"/>
        <family val="2"/>
      </rPr>
      <t>Corrected figures.</t>
    </r>
  </si>
  <si>
    <r>
      <t xml:space="preserve">Direkt utrikes fart </t>
    </r>
    <r>
      <rPr>
        <sz val="9"/>
        <color indexed="8"/>
        <rFont val="Calibri"/>
        <family val="2"/>
      </rPr>
      <t>–</t>
    </r>
    <r>
      <rPr>
        <sz val="9"/>
        <color indexed="8"/>
        <rFont val="Arial"/>
        <family val="2"/>
      </rPr>
      <t xml:space="preserve"> </t>
    </r>
    <r>
      <rPr>
        <i/>
        <sz val="9"/>
        <color indexed="8"/>
        <rFont val="Arial"/>
        <family val="2"/>
      </rPr>
      <t xml:space="preserve">Direct voyages </t>
    </r>
  </si>
  <si>
    <r>
      <rPr>
        <sz val="9"/>
        <color indexed="8"/>
        <rFont val="Arial"/>
        <family val="2"/>
      </rPr>
      <t>Inrikes far</t>
    </r>
    <r>
      <rPr>
        <i/>
        <sz val="9"/>
        <color indexed="8"/>
        <rFont val="Arial"/>
        <family val="2"/>
      </rPr>
      <t xml:space="preserve">t </t>
    </r>
    <r>
      <rPr>
        <sz val="9"/>
        <color indexed="8"/>
        <rFont val="Calibri"/>
        <family val="2"/>
      </rPr>
      <t>–</t>
    </r>
    <r>
      <rPr>
        <sz val="9"/>
        <color indexed="8"/>
        <rFont val="Arial"/>
        <family val="2"/>
      </rPr>
      <t xml:space="preserve"> </t>
    </r>
    <r>
      <rPr>
        <i/>
        <sz val="9"/>
        <color indexed="8"/>
        <rFont val="Arial"/>
        <family val="2"/>
      </rPr>
      <t>Domestic traffic</t>
    </r>
  </si>
  <si>
    <r>
      <t xml:space="preserve">Direkt utrikes fart </t>
    </r>
    <r>
      <rPr>
        <sz val="9"/>
        <color indexed="8"/>
        <rFont val="Calibri"/>
        <family val="2"/>
      </rPr>
      <t/>
    </r>
  </si>
  <si>
    <t xml:space="preserve">därav utländska fartyg </t>
  </si>
  <si>
    <r>
      <t xml:space="preserve">Inrikes fart </t>
    </r>
    <r>
      <rPr>
        <sz val="9"/>
        <color indexed="8"/>
        <rFont val="Calibri"/>
        <family val="2"/>
      </rPr>
      <t/>
    </r>
  </si>
  <si>
    <r>
      <t xml:space="preserve">Finland – </t>
    </r>
    <r>
      <rPr>
        <b/>
        <i/>
        <sz val="9"/>
        <color indexed="8"/>
        <rFont val="Arial"/>
        <family val="2"/>
      </rPr>
      <t>Finland</t>
    </r>
  </si>
  <si>
    <r>
      <t xml:space="preserve">Polen </t>
    </r>
    <r>
      <rPr>
        <b/>
        <sz val="8"/>
        <rFont val="Arial"/>
        <family val="2"/>
      </rPr>
      <t xml:space="preserve">– </t>
    </r>
    <r>
      <rPr>
        <b/>
        <i/>
        <sz val="9"/>
        <rFont val="Arial"/>
        <family val="2"/>
      </rPr>
      <t>Poland</t>
    </r>
  </si>
  <si>
    <r>
      <t xml:space="preserve">Norge – </t>
    </r>
    <r>
      <rPr>
        <b/>
        <i/>
        <sz val="9"/>
        <rFont val="Arial"/>
        <family val="2"/>
      </rPr>
      <t>Norway</t>
    </r>
  </si>
  <si>
    <t>2012</t>
  </si>
  <si>
    <r>
      <rPr>
        <sz val="9"/>
        <color theme="1"/>
        <rFont val="Arial"/>
        <family val="2"/>
      </rPr>
      <t>därav utländska fartyg –</t>
    </r>
    <r>
      <rPr>
        <i/>
        <sz val="9"/>
        <color theme="1"/>
        <rFont val="Arial"/>
        <family val="2"/>
      </rPr>
      <t xml:space="preserve">
of which foreign vessels</t>
    </r>
  </si>
  <si>
    <r>
      <rPr>
        <sz val="9"/>
        <color theme="1"/>
        <rFont val="Arial"/>
        <family val="2"/>
      </rPr>
      <t>Kombinerad utrikes fart –</t>
    </r>
    <r>
      <rPr>
        <i/>
        <sz val="9"/>
        <color theme="1"/>
        <rFont val="Arial"/>
        <family val="2"/>
      </rPr>
      <t xml:space="preserve">
Combined foreign traffic</t>
    </r>
  </si>
  <si>
    <t>Number of vessels</t>
  </si>
  <si>
    <t>Antal fartyg</t>
  </si>
  <si>
    <t>Brutto-dräktighet i 1 000</t>
  </si>
  <si>
    <r>
      <t>Passagerarfartyg och 
färjor</t>
    </r>
    <r>
      <rPr>
        <vertAlign val="superscript"/>
        <sz val="9"/>
        <color theme="1"/>
        <rFont val="Arial"/>
        <family val="2"/>
      </rPr>
      <t>1</t>
    </r>
    <r>
      <rPr>
        <sz val="9"/>
        <color theme="1"/>
        <rFont val="Arial"/>
        <family val="2"/>
      </rPr>
      <t xml:space="preserve"> –</t>
    </r>
    <r>
      <rPr>
        <i/>
        <sz val="9"/>
        <color theme="1"/>
        <rFont val="Arial"/>
        <family val="2"/>
      </rPr>
      <t xml:space="preserve"> Passenger
vessels and ferries</t>
    </r>
    <r>
      <rPr>
        <i/>
        <vertAlign val="superscript"/>
        <sz val="9"/>
        <color theme="1"/>
        <rFont val="Arial"/>
        <family val="2"/>
      </rPr>
      <t>1</t>
    </r>
    <r>
      <rPr>
        <i/>
        <sz val="9"/>
        <color theme="1"/>
        <rFont val="Arial"/>
        <family val="2"/>
      </rPr>
      <t xml:space="preserve"> </t>
    </r>
  </si>
  <si>
    <r>
      <t xml:space="preserve">Samtliga fartyg –
</t>
    </r>
    <r>
      <rPr>
        <i/>
        <sz val="9"/>
        <color theme="1"/>
        <rFont val="Arial"/>
        <family val="2"/>
      </rPr>
      <t>All vessels</t>
    </r>
  </si>
  <si>
    <t>Stenkolsprodukter och raffinerade
petroleumprodukter</t>
  </si>
  <si>
    <t>Antal
fartyg</t>
  </si>
  <si>
    <t>Antal pass-
agerare
i 1 000-tal</t>
  </si>
  <si>
    <t>Number
of
vessels</t>
  </si>
  <si>
    <r>
      <rPr>
        <sz val="9"/>
        <color theme="1"/>
        <rFont val="Arial"/>
        <family val="2"/>
      </rPr>
      <t>Svenska fartyg –</t>
    </r>
    <r>
      <rPr>
        <i/>
        <sz val="9"/>
        <color theme="1"/>
        <rFont val="Arial"/>
        <family val="2"/>
      </rPr>
      <t xml:space="preserve"> 
Swedish vessels</t>
    </r>
  </si>
  <si>
    <r>
      <rPr>
        <sz val="9"/>
        <color theme="1"/>
        <rFont val="Arial"/>
        <family val="2"/>
      </rPr>
      <t>Utländska fartyg –</t>
    </r>
    <r>
      <rPr>
        <i/>
        <sz val="9"/>
        <color theme="1"/>
        <rFont val="Arial"/>
        <family val="2"/>
      </rPr>
      <t xml:space="preserve"> 
Foreign vessels</t>
    </r>
  </si>
  <si>
    <r>
      <rPr>
        <b/>
        <sz val="9"/>
        <color theme="1"/>
        <rFont val="Arial"/>
        <family val="2"/>
      </rPr>
      <t>Storbritannien –</t>
    </r>
    <r>
      <rPr>
        <b/>
        <i/>
        <sz val="9"/>
        <color theme="1"/>
        <rFont val="Arial"/>
        <family val="2"/>
      </rPr>
      <t xml:space="preserve">
United Kingdom</t>
    </r>
  </si>
  <si>
    <r>
      <rPr>
        <b/>
        <sz val="9"/>
        <color theme="1"/>
        <rFont val="Arial"/>
        <family val="2"/>
      </rPr>
      <t>Summa EU-länder –</t>
    </r>
    <r>
      <rPr>
        <b/>
        <i/>
        <sz val="9"/>
        <color theme="1"/>
        <rFont val="Arial"/>
        <family val="2"/>
      </rPr>
      <t xml:space="preserve">
Total, EU-countries</t>
    </r>
  </si>
  <si>
    <r>
      <rPr>
        <b/>
        <sz val="9"/>
        <color theme="1"/>
        <rFont val="Arial"/>
        <family val="2"/>
      </rPr>
      <t>Summa övriga</t>
    </r>
    <r>
      <rPr>
        <b/>
        <i/>
        <sz val="9"/>
        <color theme="1"/>
        <rFont val="Arial"/>
        <family val="2"/>
      </rPr>
      <t xml:space="preserve">
</t>
    </r>
    <r>
      <rPr>
        <b/>
        <sz val="9"/>
        <color theme="1"/>
        <rFont val="Arial"/>
        <family val="2"/>
      </rPr>
      <t>länder i Europa –</t>
    </r>
    <r>
      <rPr>
        <b/>
        <i/>
        <sz val="9"/>
        <color theme="1"/>
        <rFont val="Arial"/>
        <family val="2"/>
      </rPr>
      <t xml:space="preserve">
Total other countries
in Europe</t>
    </r>
  </si>
  <si>
    <r>
      <rPr>
        <b/>
        <sz val="9"/>
        <color theme="1"/>
        <rFont val="Arial"/>
        <family val="2"/>
      </rPr>
      <t xml:space="preserve">Totalt samtliga länder – </t>
    </r>
    <r>
      <rPr>
        <b/>
        <i/>
        <sz val="9"/>
        <color theme="1"/>
        <rFont val="Arial"/>
        <family val="2"/>
      </rPr>
      <t xml:space="preserve">
Total all countries </t>
    </r>
  </si>
  <si>
    <r>
      <rPr>
        <b/>
        <sz val="9"/>
        <color theme="1"/>
        <rFont val="Arial"/>
        <family val="2"/>
      </rPr>
      <t xml:space="preserve">Övriga danska </t>
    </r>
    <r>
      <rPr>
        <b/>
        <i/>
        <sz val="9"/>
        <color theme="1"/>
        <rFont val="Arial"/>
        <family val="2"/>
      </rPr>
      <t xml:space="preserve">
</t>
    </r>
    <r>
      <rPr>
        <b/>
        <sz val="9"/>
        <color theme="1"/>
        <rFont val="Arial"/>
        <family val="2"/>
      </rPr>
      <t>hamnar –</t>
    </r>
    <r>
      <rPr>
        <b/>
        <i/>
        <sz val="9"/>
        <color theme="1"/>
        <rFont val="Arial"/>
        <family val="2"/>
      </rPr>
      <t xml:space="preserve">
Other Danish ports </t>
    </r>
  </si>
  <si>
    <r>
      <rPr>
        <b/>
        <sz val="9"/>
        <color theme="1"/>
        <rFont val="Arial"/>
        <family val="2"/>
      </rPr>
      <t>Danska hamnar</t>
    </r>
    <r>
      <rPr>
        <b/>
        <i/>
        <sz val="9"/>
        <color theme="1"/>
        <rFont val="Arial"/>
        <family val="2"/>
      </rPr>
      <t xml:space="preserve"> 
</t>
    </r>
    <r>
      <rPr>
        <b/>
        <sz val="9"/>
        <color theme="1"/>
        <rFont val="Arial"/>
        <family val="2"/>
      </rPr>
      <t>vid Öresund –</t>
    </r>
    <r>
      <rPr>
        <b/>
        <i/>
        <sz val="9"/>
        <color theme="1"/>
        <rFont val="Arial"/>
        <family val="2"/>
      </rPr>
      <t xml:space="preserve"> 
Danish ports in
Öresund</t>
    </r>
  </si>
  <si>
    <t>2013</t>
  </si>
  <si>
    <r>
      <t>Utrikes varutrafik, 1 000 ton</t>
    </r>
    <r>
      <rPr>
        <b/>
        <i/>
        <sz val="9"/>
        <rFont val="Arial"/>
        <family val="2"/>
      </rPr>
      <t xml:space="preserve"> </t>
    </r>
    <r>
      <rPr>
        <b/>
        <sz val="9"/>
        <rFont val="Calibri"/>
        <family val="2"/>
      </rPr>
      <t>–</t>
    </r>
    <r>
      <rPr>
        <b/>
        <i/>
        <sz val="9"/>
        <rFont val="Arial"/>
        <family val="2"/>
      </rPr>
      <t xml:space="preserve"> Foreign traffic, 1,000 tonnes</t>
    </r>
  </si>
  <si>
    <r>
      <t xml:space="preserve">1) Lastat gods inkluderar transport till offshoreanläggningar samt dumpning till havet. – </t>
    </r>
    <r>
      <rPr>
        <i/>
        <sz val="8"/>
        <rFont val="Arial"/>
        <family val="2"/>
      </rPr>
      <t>Transport to offshore installations and 
dumping of goods are included</t>
    </r>
  </si>
  <si>
    <r>
      <t xml:space="preserve">1) Procentuell förändring har beräknats på motsvarande kvartal föregående år. – </t>
    </r>
    <r>
      <rPr>
        <i/>
        <sz val="8"/>
        <color indexed="8"/>
        <rFont val="Arial"/>
        <family val="2"/>
      </rPr>
      <t xml:space="preserve">Growth rate is calculated on the same quarter of the 
previous year. </t>
    </r>
  </si>
  <si>
    <r>
      <t xml:space="preserve">Utrikes passagerartrafik, 1 000-tal – </t>
    </r>
    <r>
      <rPr>
        <b/>
        <i/>
        <sz val="9"/>
        <rFont val="Arial"/>
        <family val="2"/>
      </rPr>
      <t>Foreign passenger traffic, 1,000</t>
    </r>
  </si>
  <si>
    <r>
      <t xml:space="preserve">Inrikes passagerartrafik, 1 000-tal – </t>
    </r>
    <r>
      <rPr>
        <b/>
        <i/>
        <sz val="9"/>
        <rFont val="Arial"/>
        <family val="2"/>
      </rPr>
      <t>Domestic passenger traffic, 1,000</t>
    </r>
  </si>
  <si>
    <t>Gross tonnage in 1,000</t>
  </si>
  <si>
    <t>Number of
passengers
in 1,000</t>
  </si>
  <si>
    <r>
      <rPr>
        <b/>
        <sz val="9"/>
        <color theme="1"/>
        <rFont val="Arial"/>
        <family val="2"/>
      </rPr>
      <t xml:space="preserve">Övriga länder inom EU –
</t>
    </r>
    <r>
      <rPr>
        <b/>
        <i/>
        <sz val="9"/>
        <color theme="1"/>
        <rFont val="Arial"/>
        <family val="2"/>
      </rPr>
      <t>Other EU countries</t>
    </r>
  </si>
  <si>
    <r>
      <rPr>
        <b/>
        <sz val="9"/>
        <color theme="1"/>
        <rFont val="Arial"/>
        <family val="2"/>
      </rPr>
      <t xml:space="preserve">Länder utanför Europa –
</t>
    </r>
    <r>
      <rPr>
        <b/>
        <i/>
        <sz val="9"/>
        <color theme="1"/>
        <rFont val="Arial"/>
        <family val="2"/>
      </rPr>
      <t>Countries outside
Europe</t>
    </r>
  </si>
  <si>
    <t>Fartyg till:</t>
  </si>
  <si>
    <t>Vessels to:</t>
  </si>
  <si>
    <r>
      <t xml:space="preserve">r) Reviderade uppgifter.  –  </t>
    </r>
    <r>
      <rPr>
        <i/>
        <sz val="8"/>
        <color theme="1"/>
        <rFont val="Arial"/>
        <family val="2"/>
      </rPr>
      <t>Revised</t>
    </r>
    <r>
      <rPr>
        <i/>
        <sz val="8"/>
        <color indexed="8"/>
        <rFont val="Arial"/>
        <family val="2"/>
      </rPr>
      <t xml:space="preserve"> figures.</t>
    </r>
  </si>
  <si>
    <r>
      <t xml:space="preserve">Varugrupper enligt NST 2007 – </t>
    </r>
    <r>
      <rPr>
        <b/>
        <i/>
        <sz val="10"/>
        <color theme="1"/>
        <rFont val="Arial"/>
        <family val="2"/>
      </rPr>
      <t>Commodity groups in NST 2007</t>
    </r>
  </si>
  <si>
    <t>därav med svenska fartyg</t>
  </si>
  <si>
    <r>
      <t xml:space="preserve">därav – </t>
    </r>
    <r>
      <rPr>
        <i/>
        <sz val="9"/>
        <color indexed="8"/>
        <rFont val="Arial"/>
        <family val="2"/>
      </rPr>
      <t xml:space="preserve">of which 
         </t>
    </r>
    <r>
      <rPr>
        <sz val="9"/>
        <color indexed="8"/>
        <rFont val="Arial"/>
        <family val="2"/>
      </rPr>
      <t>flytande bulk</t>
    </r>
    <r>
      <rPr>
        <i/>
        <sz val="9"/>
        <color indexed="8"/>
        <rFont val="Arial"/>
        <family val="2"/>
      </rPr>
      <t xml:space="preserve"> – liquid bulk</t>
    </r>
  </si>
  <si>
    <r>
      <t xml:space="preserve">därav – </t>
    </r>
    <r>
      <rPr>
        <i/>
        <sz val="9"/>
        <color indexed="8"/>
        <rFont val="Arial"/>
        <family val="2"/>
      </rPr>
      <t xml:space="preserve">of which
         </t>
    </r>
    <r>
      <rPr>
        <sz val="9"/>
        <color indexed="8"/>
        <rFont val="Arial"/>
        <family val="2"/>
      </rPr>
      <t xml:space="preserve">lastbilar, släp, påhängsvagnar –
          </t>
    </r>
    <r>
      <rPr>
        <i/>
        <sz val="9"/>
        <color indexed="8"/>
        <rFont val="Arial"/>
        <family val="2"/>
      </rPr>
      <t>road goods vehicles, trailers and
          semitrailers</t>
    </r>
  </si>
  <si>
    <r>
      <t xml:space="preserve">Förklaringar och definitioner – </t>
    </r>
    <r>
      <rPr>
        <b/>
        <i/>
        <sz val="10"/>
        <color theme="1"/>
        <rFont val="Arial"/>
        <family val="2"/>
      </rPr>
      <t>Explanations and definitions</t>
    </r>
  </si>
  <si>
    <t>Bilaga 1</t>
  </si>
  <si>
    <t>Appendix 1</t>
  </si>
  <si>
    <t>Bilaga 2</t>
  </si>
  <si>
    <t>Bilaga 3</t>
  </si>
  <si>
    <t>Bilaga 4</t>
  </si>
  <si>
    <t>Appendix 2</t>
  </si>
  <si>
    <t>Appendix 3</t>
  </si>
  <si>
    <t>Appendix 4</t>
  </si>
  <si>
    <r>
      <t xml:space="preserve">Teckenförklaringar – </t>
    </r>
    <r>
      <rPr>
        <b/>
        <i/>
        <sz val="10"/>
        <color theme="1"/>
        <rFont val="Arial"/>
        <family val="2"/>
      </rPr>
      <t>Explanation of symbols</t>
    </r>
  </si>
  <si>
    <r>
      <t xml:space="preserve">Klassificering av lasttyp – </t>
    </r>
    <r>
      <rPr>
        <b/>
        <i/>
        <sz val="10"/>
        <color theme="1"/>
        <rFont val="Arial"/>
        <family val="2"/>
      </rPr>
      <t>Type of cargo classification</t>
    </r>
  </si>
  <si>
    <r>
      <t xml:space="preserve">1) Se bilaga 2. – </t>
    </r>
    <r>
      <rPr>
        <i/>
        <sz val="8"/>
        <color theme="1"/>
        <rFont val="Arial"/>
        <family val="2"/>
      </rPr>
      <t>See appendix 2.</t>
    </r>
  </si>
  <si>
    <r>
      <t xml:space="preserve">Innehåll – </t>
    </r>
    <r>
      <rPr>
        <b/>
        <i/>
        <sz val="28"/>
        <color rgb="FF00B050"/>
        <rFont val="Arial"/>
        <family val="2"/>
      </rPr>
      <t>Contents</t>
    </r>
  </si>
  <si>
    <t>Teckenförklaring</t>
  </si>
  <si>
    <t>Explanation of symbols</t>
  </si>
  <si>
    <t>.</t>
  </si>
  <si>
    <t>uppgift kan inte förekomma</t>
  </si>
  <si>
    <t>not applicable</t>
  </si>
  <si>
    <t>..</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</si>
  <si>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</si>
  <si>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</si>
  <si>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</si>
  <si>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</si>
  <si>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</si>
  <si>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</si>
  <si>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</si>
  <si>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</si>
  <si>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</si>
  <si>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</si>
  <si>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</si>
  <si>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</si>
  <si>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Handelsfartyg</t>
  </si>
  <si>
    <t>Passagerarfartyg och färjor</t>
  </si>
  <si>
    <t>Bruttodräktighet</t>
  </si>
  <si>
    <t>Bruttodräktigheten anger fartygets storlek och bygger på fartygets totala inneslutna rymd.</t>
  </si>
  <si>
    <t>Inrikes fart</t>
  </si>
  <si>
    <t>Fartyg i trafik inom landet. Inrikes trafik inkluderar även utvinning från havet samt dumpning till havet. Detta medför att det inte finns någon lossningshamn för gods som dumpats i havet samt ej heller någon lastningshamn då gods utvinns från havet. Se även kombinerad utrikes fart.</t>
  </si>
  <si>
    <t>Direkt utrikes fart</t>
  </si>
  <si>
    <t>De fartyg som med last ankommer från eller avgår till utlandet via annan svensk mellanhamn redovisas under kombinerad utrikes fart.</t>
  </si>
  <si>
    <t>Varuklassificering</t>
  </si>
  <si>
    <t>Bruttovikt i ton</t>
  </si>
  <si>
    <t>Transporterat gods redovisas inklusive emballage men exklusive vikten av containrar och lastbärare.</t>
  </si>
  <si>
    <t>Hanterad godsmängd/godshantering</t>
  </si>
  <si>
    <t>Gods som transporteras på fartyg hanteras två gånger; först i den hamn där det lastas på fartyget och sedan i den hamn där det lossas. Den svenska statistiken omfattar godshanteringen i svenska hamnar. För gods som transporteras mellan två svenska hamnar omfattar statistiken därmed både lossad och lastad godsmängd.</t>
  </si>
  <si>
    <t>Gods på lastfordon och järnvägsvagnar</t>
  </si>
  <si>
    <t>Containergods</t>
  </si>
  <si>
    <t>Gods i containrar har, i de fall då detta går att fördela på varugrupp, redovisats under respektive varugrupp medan det i övriga fall redovisats som containergods.</t>
  </si>
  <si>
    <r>
      <t xml:space="preserve">Passagerar- och färjetrafiken mellan Sverige och utlandet blir belyst i tabell 4. Uppgifterna avser trafik med rorofartyg och med övriga passagerarfartyg. Redovisningen av antal fartyg avser den hamn varifrån fartyget </t>
    </r>
    <r>
      <rPr>
        <i/>
        <sz val="10"/>
        <color theme="1"/>
        <rFont val="Arial"/>
        <family val="2"/>
      </rPr>
      <t>närmast</t>
    </r>
    <r>
      <rPr>
        <sz val="10"/>
        <color theme="1"/>
        <rFont val="Arial"/>
        <family val="2"/>
      </rPr>
      <t xml:space="preserve"> har ankommit/vartill fartyget </t>
    </r>
    <r>
      <rPr>
        <i/>
        <sz val="10"/>
        <color theme="1"/>
        <rFont val="Arial"/>
        <family val="2"/>
      </rPr>
      <t xml:space="preserve">närmast </t>
    </r>
    <r>
      <rPr>
        <sz val="10"/>
        <color theme="1"/>
        <rFont val="Arial"/>
        <family val="2"/>
      </rPr>
      <t>har avgått. Uppgifter om passagerare avser däremot den hamn där passagerarna gått ombord på/gått iland från fartyget. Observera att både ankommande och avresande passagerare redovisas i tabell 2. Detta medför att passagerare som reser mellan två svenska hamnar dubbelredovisas. I tabell 2 redovisas även kryssningspassagerare som påbörjar eller avslutar en kryssning.</t>
    </r>
  </si>
  <si>
    <t>Kod</t>
  </si>
  <si>
    <t>Code</t>
  </si>
  <si>
    <t>Beskrivning</t>
  </si>
  <si>
    <t>Description</t>
  </si>
  <si>
    <t>Flytande bulk (ej fraktenhet)</t>
  </si>
  <si>
    <t>Liquid bulk goods</t>
  </si>
  <si>
    <t>Flytande gas</t>
  </si>
  <si>
    <t>Liquefied gas</t>
  </si>
  <si>
    <t>Crude oil</t>
  </si>
  <si>
    <t>Oljeprodukter</t>
  </si>
  <si>
    <t>Oil products</t>
  </si>
  <si>
    <t>Övrig flytande bulk</t>
  </si>
  <si>
    <t>Other liquid bulk</t>
  </si>
  <si>
    <t>Torrbulk (ej fraktenhet)</t>
  </si>
  <si>
    <t>Dry bulk goods</t>
  </si>
  <si>
    <t>Malm</t>
  </si>
  <si>
    <t>Ores</t>
  </si>
  <si>
    <t>Kol</t>
  </si>
  <si>
    <t>Coal</t>
  </si>
  <si>
    <t>Jordbruksprodukter</t>
  </si>
  <si>
    <t>Agricultural products</t>
  </si>
  <si>
    <t>Övrig torrbulk</t>
  </si>
  <si>
    <t>Other dry bulk goods</t>
  </si>
  <si>
    <t>Stora containrar</t>
  </si>
  <si>
    <t>Large containers</t>
  </si>
  <si>
    <t>Enheter på 20 fot</t>
  </si>
  <si>
    <t>20’ freight units</t>
  </si>
  <si>
    <t>Enheter på 40 fot</t>
  </si>
  <si>
    <t>40’ freight units</t>
  </si>
  <si>
    <t>Enheter på större än 20 fot och mindre än 40 fot</t>
  </si>
  <si>
    <t>Freight units &gt; 20’ and &lt; 40’</t>
  </si>
  <si>
    <t>Enheter större än 40 fot</t>
  </si>
  <si>
    <t>Freight units &gt; 40’</t>
  </si>
  <si>
    <t>Roroenheter (självgående)</t>
  </si>
  <si>
    <t>Roro units (self-propelled)</t>
  </si>
  <si>
    <t>Lastfordon för godstransport med eller utan släpvagnar</t>
  </si>
  <si>
    <t>Road goods vehicles and accompanying trailers</t>
  </si>
  <si>
    <t>Import/export av motorfordon</t>
  </si>
  <si>
    <t>Import/export motor vehicles</t>
  </si>
  <si>
    <t>Levande klövdjur</t>
  </si>
  <si>
    <t>Live animals on the hoof</t>
  </si>
  <si>
    <t>Andra mobila självgående enheter</t>
  </si>
  <si>
    <t>Other mobile self-propelled units</t>
  </si>
  <si>
    <t>Roroenheter (ej självgående)</t>
  </si>
  <si>
    <t>Roro units (non-self-propelled)</t>
  </si>
  <si>
    <t>Släp och påhängsvagnar utan dragfordon för godstransporter på väg</t>
  </si>
  <si>
    <t>Unaccompanied road goods trailers and semitrailers</t>
  </si>
  <si>
    <t>Husvagnar, jordbruks- och industrivagnar utan dragfordon</t>
  </si>
  <si>
    <t>Unaccompanied caravans and other road, agricultural and industrial trailers</t>
  </si>
  <si>
    <t>Järnvägsvagnar</t>
  </si>
  <si>
    <t>Rail wagons</t>
  </si>
  <si>
    <t>Släpfordon som tillhör hamnen eller fartyget</t>
  </si>
  <si>
    <t>Shipborne port-to-port trailers, and shipborne barges engaged in goods transport</t>
  </si>
  <si>
    <t>Other mobile non-self-propelled units</t>
  </si>
  <si>
    <t>Annan ej tidigare specificerad last</t>
  </si>
  <si>
    <t>Other cargo, not elsewhere specified</t>
  </si>
  <si>
    <t>Skogsprodukter</t>
  </si>
  <si>
    <t>Forestry products</t>
  </si>
  <si>
    <t>Järn- och stålprodukter</t>
  </si>
  <si>
    <t>Iron and steel products</t>
  </si>
  <si>
    <t>Annan last (inkl små containrar)</t>
  </si>
  <si>
    <t>Other cargo, general</t>
  </si>
  <si>
    <t>Råolja</t>
  </si>
  <si>
    <t>Andra mobila ej självgående enheter</t>
  </si>
  <si>
    <t>uppgift inte tillgänglig eller alltför osäker</t>
  </si>
  <si>
    <r>
      <t>Utländska</t>
    </r>
    <r>
      <rPr>
        <sz val="9"/>
        <color indexed="8"/>
        <rFont val="Arial"/>
        <family val="2"/>
      </rPr>
      <t xml:space="preserve"> fartyg</t>
    </r>
  </si>
  <si>
    <t>Grupp</t>
  </si>
  <si>
    <t>Varukod</t>
  </si>
  <si>
    <t>(Ingående 
NST-koder)</t>
  </si>
  <si>
    <t>01</t>
  </si>
  <si>
    <t>011</t>
  </si>
  <si>
    <t>Spannmål</t>
  </si>
  <si>
    <t>01.1</t>
  </si>
  <si>
    <t>012</t>
  </si>
  <si>
    <t>Potatis</t>
  </si>
  <si>
    <t>01.2</t>
  </si>
  <si>
    <t>013</t>
  </si>
  <si>
    <t>Sockerbetor</t>
  </si>
  <si>
    <t>01.3</t>
  </si>
  <si>
    <t>015</t>
  </si>
  <si>
    <t>Rundvirke</t>
  </si>
  <si>
    <t>Del av 01.5</t>
  </si>
  <si>
    <t>018</t>
  </si>
  <si>
    <t>Levande djur</t>
  </si>
  <si>
    <t>01.8</t>
  </si>
  <si>
    <t>019</t>
  </si>
  <si>
    <t>01.9</t>
  </si>
  <si>
    <t>01B</t>
  </si>
  <si>
    <t>Fisk och fiskeriprodukter</t>
  </si>
  <si>
    <t>01.B</t>
  </si>
  <si>
    <t>01C</t>
  </si>
  <si>
    <t>Andra skogsråvaror än rundvirke</t>
  </si>
  <si>
    <t>01D</t>
  </si>
  <si>
    <t>Färsk frukt och färska grönsaker (utom potatis och sockerbetor)</t>
  </si>
  <si>
    <t>01.4</t>
  </si>
  <si>
    <t>Levande växter och blommor</t>
  </si>
  <si>
    <t>01.6</t>
  </si>
  <si>
    <t>Andra råvaror med vegetabiliskt ursprung, t.ex. oljeväxter</t>
  </si>
  <si>
    <t>01.7</t>
  </si>
  <si>
    <t>Andra råvaror av animaliskt ursprung</t>
  </si>
  <si>
    <t>01.A</t>
  </si>
  <si>
    <t>02</t>
  </si>
  <si>
    <t>021</t>
  </si>
  <si>
    <t>Stenkol och brunkol</t>
  </si>
  <si>
    <t>02.1</t>
  </si>
  <si>
    <t>022</t>
  </si>
  <si>
    <t>02.2</t>
  </si>
  <si>
    <t>023</t>
  </si>
  <si>
    <t>Naturgas</t>
  </si>
  <si>
    <t>02.3</t>
  </si>
  <si>
    <t>03</t>
  </si>
  <si>
    <t>031</t>
  </si>
  <si>
    <t>Järnmalm</t>
  </si>
  <si>
    <t>03.1</t>
  </si>
  <si>
    <t>035</t>
  </si>
  <si>
    <t>Jord, sten, grus, lera och sand</t>
  </si>
  <si>
    <t>Del av 03.5</t>
  </si>
  <si>
    <t>037</t>
  </si>
  <si>
    <t>Torv</t>
  </si>
  <si>
    <t>038</t>
  </si>
  <si>
    <t>Kemiska och mineraliska (naturliga) gödselmedel samt salt</t>
  </si>
  <si>
    <t>03.3, 03.4</t>
  </si>
  <si>
    <t>039</t>
  </si>
  <si>
    <t>Annan malm än järnmalm</t>
  </si>
  <si>
    <t>Icke-järnmalm</t>
  </si>
  <si>
    <t>03.2</t>
  </si>
  <si>
    <t>Uranmalm och toriummalm</t>
  </si>
  <si>
    <t>03.6</t>
  </si>
  <si>
    <t>04</t>
  </si>
  <si>
    <t>040</t>
  </si>
  <si>
    <t>Livsmedel och djurfoder som vidareförädlats samt drycker och tobak</t>
  </si>
  <si>
    <t>Här redovisas varor som vidareförädlats från "Produkter från jordbruk, skogsbruk och fiske" (grupp 01), t.ex. hållbarhetsbehandlad fisk och frukt, mejerivaror, kvarnprodukter samt animaliska och vegetabiliska oljor och fetter</t>
  </si>
  <si>
    <t>05</t>
  </si>
  <si>
    <t>Textil- och beklädnadsvaror, läder och lädervaror</t>
  </si>
  <si>
    <t>050</t>
  </si>
  <si>
    <t>06</t>
  </si>
  <si>
    <t>063</t>
  </si>
  <si>
    <t>Tryckt och inspelad media</t>
  </si>
  <si>
    <t>06.3</t>
  </si>
  <si>
    <t>064</t>
  </si>
  <si>
    <t>Sågade, hyvlade trävaror</t>
  </si>
  <si>
    <t>Del av 06.1</t>
  </si>
  <si>
    <t>065</t>
  </si>
  <si>
    <t>Flis, trä-/sågavfall, t.ex. spån</t>
  </si>
  <si>
    <t>066</t>
  </si>
  <si>
    <t>Övriga trävaror, t.ex. byggelement av trä</t>
  </si>
  <si>
    <t>067</t>
  </si>
  <si>
    <t>Pappersmassa</t>
  </si>
  <si>
    <t>Del av 06.2</t>
  </si>
  <si>
    <t>068</t>
  </si>
  <si>
    <t>Papper, papp och varor därav</t>
  </si>
  <si>
    <t>07</t>
  </si>
  <si>
    <t>Stenkolsprodukter och raffinerade petroleumprodukter</t>
  </si>
  <si>
    <t>071</t>
  </si>
  <si>
    <t>Stenkolsprodukter, t.ex. koks och koksbriketter</t>
  </si>
  <si>
    <t>07.1</t>
  </si>
  <si>
    <t>075</t>
  </si>
  <si>
    <t>Raffinerade petroleumprodukter</t>
  </si>
  <si>
    <t>Flytande raffinerade petroleumprodukter, t.ex bensin och eldningsolja</t>
  </si>
  <si>
    <t>07.2</t>
  </si>
  <si>
    <t>Gasformiga, kondenserade eller komprimerade petroleumprodukter, t.ex. gasol</t>
  </si>
  <si>
    <t>07.3</t>
  </si>
  <si>
    <t>Fasta eller vaxartade petroleumprodukter, t.ex asfalt</t>
  </si>
  <si>
    <t>07.4</t>
  </si>
  <si>
    <t>08</t>
  </si>
  <si>
    <t>Kemikalier, kemiska produkter och konstfibrer, gummi- och plastvaror samt kärnbränsle</t>
  </si>
  <si>
    <t>080</t>
  </si>
  <si>
    <t>Kemiska basprodukter av mineraliskt ursprung</t>
  </si>
  <si>
    <t>08.1</t>
  </si>
  <si>
    <t>Kemiska basprodukter av organiskt ursprung</t>
  </si>
  <si>
    <t>08.2</t>
  </si>
  <si>
    <t>Kväveföreningar och handelsgödsel</t>
  </si>
  <si>
    <t>08.3</t>
  </si>
  <si>
    <t>Plaster och syntetgummi i obearbetad form</t>
  </si>
  <si>
    <t>08.4</t>
  </si>
  <si>
    <t>Läkemedel och färdigvaror från kemisk industri</t>
  </si>
  <si>
    <t>08.5</t>
  </si>
  <si>
    <t>Gummi- och plastvaror</t>
  </si>
  <si>
    <t>08.6</t>
  </si>
  <si>
    <t>Kärnbränsle</t>
  </si>
  <si>
    <t>08.7</t>
  </si>
  <si>
    <t>09</t>
  </si>
  <si>
    <t>091</t>
  </si>
  <si>
    <t>Glas och glasvaror, keramiska produkter och porslinsprodukter</t>
  </si>
  <si>
    <t>09.1</t>
  </si>
  <si>
    <t>094</t>
  </si>
  <si>
    <t>Cement, kalk samt byggnadsmaterial, t.ex isolering, byggelement av betong</t>
  </si>
  <si>
    <t>09.2, 09.3</t>
  </si>
  <si>
    <t>10</t>
  </si>
  <si>
    <t>100</t>
  </si>
  <si>
    <t>Metallprodukter exkl. maskiner och utrustning</t>
  </si>
  <si>
    <t>10.1</t>
  </si>
  <si>
    <t>Andra metaller än järn och produkter därav</t>
  </si>
  <si>
    <t>10.2</t>
  </si>
  <si>
    <t>Rör, ihåliga profiler och tillbehör</t>
  </si>
  <si>
    <t>10.3</t>
  </si>
  <si>
    <t>Byggnadsmetallvaror</t>
  </si>
  <si>
    <t>10.4</t>
  </si>
  <si>
    <t>Pannor, järnvaror, vapen och andra metallvaror</t>
  </si>
  <si>
    <t>10.5</t>
  </si>
  <si>
    <t>11</t>
  </si>
  <si>
    <t>Maskiner och utrustning</t>
  </si>
  <si>
    <t>110</t>
  </si>
  <si>
    <t>Maskiner och apparater, elektroniska komponenter och vitvaror</t>
  </si>
  <si>
    <t>Jordbruks- och skogsbruksmaskiner</t>
  </si>
  <si>
    <t>11.1</t>
  </si>
  <si>
    <t>Hushållsmaskiner och hushållsapparater (vitvaror)</t>
  </si>
  <si>
    <t>11.2</t>
  </si>
  <si>
    <t>Kontorsmaskiner och datorer</t>
  </si>
  <si>
    <t>11.3</t>
  </si>
  <si>
    <t>Diverse andra elektriska maskiner och apparater</t>
  </si>
  <si>
    <t>11.4</t>
  </si>
  <si>
    <t>Elektroniska komponenter samt utrustning för utsändning och överföring</t>
  </si>
  <si>
    <t>11.5</t>
  </si>
  <si>
    <t>Radio- och TV-mottagare samt apparater för upptagning av ljud och videosignaler (brunvaror)</t>
  </si>
  <si>
    <t>11.6</t>
  </si>
  <si>
    <t>Precisionsinstrument, medicinska och optiska instrument samt ur</t>
  </si>
  <si>
    <t>11.7</t>
  </si>
  <si>
    <t>Andra maskiner, maskinverktyg och maskindelar</t>
  </si>
  <si>
    <t>11.8</t>
  </si>
  <si>
    <t>12</t>
  </si>
  <si>
    <t>120</t>
  </si>
  <si>
    <t>Bilindustriprodukter</t>
  </si>
  <si>
    <t>12.1</t>
  </si>
  <si>
    <t>Andra transportmedel</t>
  </si>
  <si>
    <t>12.2</t>
  </si>
  <si>
    <t>13</t>
  </si>
  <si>
    <t>130</t>
  </si>
  <si>
    <t>Möbler</t>
  </si>
  <si>
    <t>13.1</t>
  </si>
  <si>
    <t>Andra tillverkade varor</t>
  </si>
  <si>
    <t>13.2</t>
  </si>
  <si>
    <t>14</t>
  </si>
  <si>
    <t>Returmaterial och återvinning</t>
  </si>
  <si>
    <t>141</t>
  </si>
  <si>
    <t>Hushållsavfall och liknande avfall</t>
  </si>
  <si>
    <t>14.1</t>
  </si>
  <si>
    <t>142</t>
  </si>
  <si>
    <t>Annat avfall och returråvara; t.ex. skrot och returpapper</t>
  </si>
  <si>
    <t>14.2</t>
  </si>
  <si>
    <t>15</t>
  </si>
  <si>
    <t>150</t>
  </si>
  <si>
    <t>16</t>
  </si>
  <si>
    <t>160</t>
  </si>
  <si>
    <t>Tomcontainer, tompallar, växelflak och skåp etc.</t>
  </si>
  <si>
    <t>17</t>
  </si>
  <si>
    <t>170</t>
  </si>
  <si>
    <t>Flyttgods, fordon för reparation, t.ex. byggnadsställningar, anläggningsutrustning etc. samt övriga varor som inte omsätts på en marknad</t>
  </si>
  <si>
    <t>18</t>
  </si>
  <si>
    <t>180</t>
  </si>
  <si>
    <t>18.0</t>
  </si>
  <si>
    <t>20</t>
  </si>
  <si>
    <t>200</t>
  </si>
  <si>
    <t>Varor ej tidigare uppräknade</t>
  </si>
  <si>
    <t>20.0</t>
  </si>
  <si>
    <t>Fartyg som ankommer från respektive avgår till utlandet utan att anlöpa svensk mellanhamn redovisas under direkt utrikes fart.</t>
  </si>
  <si>
    <t>Statisticon AB  (producent)</t>
  </si>
  <si>
    <r>
      <rPr>
        <b/>
        <sz val="24"/>
        <color rgb="FF00B050"/>
        <rFont val="Arial"/>
        <family val="2"/>
      </rPr>
      <t>Bilaga 1 –</t>
    </r>
    <r>
      <rPr>
        <b/>
        <i/>
        <sz val="24"/>
        <color rgb="FF00B050"/>
        <rFont val="Arial"/>
        <family val="2"/>
      </rPr>
      <t xml:space="preserve"> Appendix 1</t>
    </r>
  </si>
  <si>
    <r>
      <rPr>
        <b/>
        <sz val="24"/>
        <color rgb="FF00B050"/>
        <rFont val="Arial"/>
        <family val="2"/>
      </rPr>
      <t>Bilaga 2 –</t>
    </r>
    <r>
      <rPr>
        <b/>
        <i/>
        <sz val="24"/>
        <color rgb="FF00B050"/>
        <rFont val="Arial"/>
        <family val="2"/>
      </rPr>
      <t xml:space="preserve"> Appendix 2</t>
    </r>
  </si>
  <si>
    <r>
      <t xml:space="preserve">Bilaga 3 – </t>
    </r>
    <r>
      <rPr>
        <b/>
        <i/>
        <sz val="24"/>
        <color rgb="FF00B050"/>
        <rFont val="Arial"/>
        <family val="2"/>
      </rPr>
      <t>Appendix 3</t>
    </r>
  </si>
  <si>
    <r>
      <t xml:space="preserve">Bilaga 4 – </t>
    </r>
    <r>
      <rPr>
        <b/>
        <i/>
        <sz val="24"/>
        <color rgb="FF00B050"/>
        <rFont val="Arial"/>
        <family val="2"/>
      </rPr>
      <t>Appendix 4</t>
    </r>
  </si>
  <si>
    <t>Transportmedel (-utrustning)</t>
  </si>
  <si>
    <t>Sammanfattningstabell</t>
  </si>
  <si>
    <t>Summary table</t>
  </si>
  <si>
    <r>
      <t>Förändring</t>
    </r>
    <r>
      <rPr>
        <vertAlign val="superscript"/>
        <sz val="9"/>
        <color indexed="8"/>
        <rFont val="Arial"/>
        <family val="2"/>
      </rPr>
      <t>1</t>
    </r>
    <r>
      <rPr>
        <sz val="9"/>
        <color indexed="8"/>
        <rFont val="Arial"/>
        <family val="2"/>
      </rPr>
      <t xml:space="preserve"> – </t>
    </r>
    <r>
      <rPr>
        <i/>
        <sz val="9"/>
        <color indexed="8"/>
        <rFont val="Arial"/>
        <family val="2"/>
      </rPr>
      <t>Growth rate</t>
    </r>
  </si>
  <si>
    <r>
      <t>Förändring</t>
    </r>
    <r>
      <rPr>
        <vertAlign val="superscript"/>
        <sz val="9"/>
        <color indexed="8"/>
        <rFont val="Arial"/>
        <family val="2"/>
      </rPr>
      <t>1</t>
    </r>
    <r>
      <rPr>
        <sz val="9"/>
        <color indexed="8"/>
        <rFont val="Arial"/>
        <family val="2"/>
      </rPr>
      <t xml:space="preserve"> </t>
    </r>
  </si>
  <si>
    <r>
      <t>Förändring</t>
    </r>
    <r>
      <rPr>
        <vertAlign val="superscript"/>
        <sz val="9"/>
        <color indexed="8"/>
        <rFont val="Arial"/>
        <family val="2"/>
      </rPr>
      <t>1</t>
    </r>
  </si>
  <si>
    <t xml:space="preserve">Varugrupper enligt NST 2007 </t>
  </si>
  <si>
    <t xml:space="preserve">Varugrupper enligt NST 2007 
</t>
  </si>
  <si>
    <t>2014</t>
  </si>
  <si>
    <r>
      <t xml:space="preserve">Rullande tre föregående kvartal –
</t>
    </r>
    <r>
      <rPr>
        <i/>
        <sz val="9"/>
        <color theme="1"/>
        <rFont val="Arial"/>
        <family val="2"/>
      </rPr>
      <t>Three preceding quarters</t>
    </r>
  </si>
  <si>
    <r>
      <t xml:space="preserve">Aktuellt kvartal –
</t>
    </r>
    <r>
      <rPr>
        <i/>
        <sz val="9"/>
        <color theme="1"/>
        <rFont val="Arial"/>
        <family val="2"/>
      </rPr>
      <t>Current quarter</t>
    </r>
  </si>
  <si>
    <r>
      <t xml:space="preserve">Jämförelsekvartal –
</t>
    </r>
    <r>
      <rPr>
        <i/>
        <sz val="9"/>
        <color theme="1"/>
        <rFont val="Arial"/>
        <family val="2"/>
      </rPr>
      <t>Comparison quarter</t>
    </r>
  </si>
  <si>
    <t>Klassificering av gods följer från och med 2008 EU:s transportstatistiska varunomenklatur NST 2007.</t>
  </si>
  <si>
    <t>Obearbetad mjölk</t>
  </si>
  <si>
    <t>Andra råvaror med vegetabiliskt eller animaliskt ursprung</t>
  </si>
  <si>
    <t>04.1–04.9</t>
  </si>
  <si>
    <t>05.1–05.3</t>
  </si>
  <si>
    <t>15.1–15.2</t>
  </si>
  <si>
    <t>16.1–16.2</t>
  </si>
  <si>
    <t>17.1–17.5</t>
  </si>
  <si>
    <t>April–juni 2014 –</t>
  </si>
  <si>
    <t>April–June 2014</t>
  </si>
  <si>
    <r>
      <t xml:space="preserve">April–June
</t>
    </r>
    <r>
      <rPr>
        <sz val="9"/>
        <color theme="1"/>
        <rFont val="Arial"/>
        <family val="2"/>
      </rPr>
      <t>2014</t>
    </r>
  </si>
  <si>
    <t>Hilja Brorsson</t>
  </si>
  <si>
    <t>Skepp som används för transporter av varor eller passagerare.</t>
  </si>
  <si>
    <t>Vete, korn, råg, havre, majs, ris samt andra spannmål</t>
  </si>
  <si>
    <t>Trä samt varor av trä och kork (exkl. möbler), massa, papp och pappersvaror, trycksaker</t>
  </si>
  <si>
    <t>Järn, stål, ferrolegeringar samt produkter av primärbearbetat järn och stål (utom rör)</t>
  </si>
  <si>
    <t>Antal fartygsanlöp i svenska hamnar, ankommande fartyg</t>
  </si>
  <si>
    <t>Antal fartygsanlöp i svenska hamnar, avgående fartyg</t>
  </si>
  <si>
    <t>Passagerare, passagerarfartyg och färjor i utrikes sjöfart, ankomna till Sverige</t>
  </si>
  <si>
    <t>Passagerare, passagerarfartyg och färjor i utrikes sjöfart, avgångna från Sverige</t>
  </si>
  <si>
    <t>http://ec.europa.eu/eurostat/ramon/nomenclatures/index.cfm?TargetUrl=LST_NOM_DTL&amp;StrNom=NST_2007&amp;StrLanguageCode=EN&amp;IntPcKey=&amp;StrLayoutCode=HIERARCHIC</t>
  </si>
  <si>
    <t>1     Fakta om statistiken</t>
  </si>
  <si>
    <t>Statistik som presenteras i denna rapport är preliminär. Detta innebär att det finns minst en planerad revidering av statistiken. Preliminär statistik över Sveriges sjötrafik publiceras i kvartalsrapporter fyra gånger per år. Statistiken är preliminär tills den slutliga statistiken publicerats. En gång per år publiceras slutlig statistik över sjötrafiken i Sverige i en fylligare årsrapport.</t>
  </si>
  <si>
    <r>
      <t>1.1</t>
    </r>
    <r>
      <rPr>
        <b/>
        <sz val="7"/>
        <color rgb="FF00B050"/>
        <rFont val="Times New Roman"/>
        <family val="1"/>
      </rPr>
      <t xml:space="preserve">        </t>
    </r>
    <r>
      <rPr>
        <b/>
        <sz val="18"/>
        <color rgb="FF00B050"/>
        <rFont val="Arial"/>
        <family val="2"/>
      </rPr>
      <t>Inledning</t>
    </r>
  </si>
  <si>
    <t>Undersökningar om sjötrafik har genomförts sedan 1960. Statistiken har producerats av Kommerskollegium och därefter av SCB samt Statens institut för kommunikationsanalys (SIKA). Mellan 2010 och 2012 producerade SCB uppgifterna på uppdrag av Trafikanalys. Från och med 2013 produceras statistiken av Statisticon AB på uppdrag av Trafikanalys.</t>
  </si>
  <si>
    <t xml:space="preserve">Syftet med undersökningen är att få underlag för att kunna följa upp utvecklingen av och planera förändringar i transportsystemet. Statistiken syftar till att belysa fartygs-, varu- och passagerartrafiken i svenska hamnar. Både utrikes och inrikes transporter ingår i statistiken. </t>
  </si>
  <si>
    <r>
      <t>1.2</t>
    </r>
    <r>
      <rPr>
        <b/>
        <sz val="7"/>
        <color rgb="FF00B050"/>
        <rFont val="Times New Roman"/>
        <family val="1"/>
      </rPr>
      <t xml:space="preserve">        </t>
    </r>
    <r>
      <rPr>
        <b/>
        <sz val="18"/>
        <color rgb="FF00B050"/>
        <rFont val="Arial"/>
        <family val="2"/>
      </rPr>
      <t>Statistiska storheter</t>
    </r>
  </si>
  <si>
    <t>Undersökningen om sjötrafik avser att ta fram statistik om trafik till och från svenska hamnar och lastageplatser. De viktigaste målstorheterna är:
– Transporterad godsmängd totalt samt efter varukod och lasttyp
– Antal passagerare
– Antal anlöp
– Antal fartyg
Statistiken är uppdelad på inrikes trafik och utrikes trafik.</t>
  </si>
  <si>
    <r>
      <t>1.3</t>
    </r>
    <r>
      <rPr>
        <b/>
        <sz val="7"/>
        <color rgb="FF00B050"/>
        <rFont val="Times New Roman"/>
        <family val="1"/>
      </rPr>
      <t xml:space="preserve">        </t>
    </r>
    <r>
      <rPr>
        <b/>
        <sz val="18"/>
        <color rgb="FF00B050"/>
        <rFont val="Arial"/>
        <family val="2"/>
      </rPr>
      <t>Objekt och population</t>
    </r>
  </si>
  <si>
    <t xml:space="preserve">Undersökningens målobjekt är havsgående fartyg med en bruttodräktighet om minst 20 som anlöper svenska hamnar och lastageplatser för att lossa/lasta gods eller för att embarkera/debarkera passagerare. </t>
  </si>
  <si>
    <r>
      <t>1.4</t>
    </r>
    <r>
      <rPr>
        <b/>
        <sz val="7"/>
        <color rgb="FF00B050"/>
        <rFont val="Times New Roman"/>
        <family val="1"/>
      </rPr>
      <t xml:space="preserve">        </t>
    </r>
    <r>
      <rPr>
        <b/>
        <sz val="18"/>
        <color rgb="FF00B050"/>
        <rFont val="Arial"/>
        <family val="2"/>
      </rPr>
      <t>Variabler</t>
    </r>
  </si>
  <si>
    <r>
      <t xml:space="preserve">De variabler som samlas in i undersökningen framgår av blanketten. Den postala blanketten återfinns i bilaga 1 i dokumentet </t>
    </r>
    <r>
      <rPr>
        <i/>
        <sz val="10"/>
        <color theme="1"/>
        <rFont val="Arial"/>
        <family val="2"/>
      </rPr>
      <t>Beskrivning av statistiken</t>
    </r>
    <r>
      <rPr>
        <sz val="10"/>
        <color theme="1"/>
        <rFont val="Arial"/>
        <family val="2"/>
      </rPr>
      <t>. Innehållet motsvarar de uppgifter som efterfrågas via webbformuläret respektive systemfiler.</t>
    </r>
  </si>
  <si>
    <r>
      <t>1.5</t>
    </r>
    <r>
      <rPr>
        <b/>
        <sz val="7"/>
        <color rgb="FF00B050"/>
        <rFont val="Times New Roman"/>
        <family val="1"/>
      </rPr>
      <t xml:space="preserve">        </t>
    </r>
    <r>
      <rPr>
        <b/>
        <sz val="18"/>
        <color rgb="FF00B050"/>
        <rFont val="Arial"/>
        <family val="2"/>
      </rPr>
      <t>Redovisningsgrupper</t>
    </r>
  </si>
  <si>
    <t>Skattningar av målstorheter presenteras dels totalt för riket dels uppdelat på olika redovisningsgrupper. Här presenteras de redovisningsgrupper som används
– Inrikes trafik och utrikes trafik
– Fartygstyp
– Varukod
– Lasttyp
– För passagerartrafik; riks- eller kustområde</t>
  </si>
  <si>
    <r>
      <t>1.6</t>
    </r>
    <r>
      <rPr>
        <b/>
        <sz val="7"/>
        <color rgb="FF00B050"/>
        <rFont val="Times New Roman"/>
        <family val="1"/>
      </rPr>
      <t xml:space="preserve">        </t>
    </r>
    <r>
      <rPr>
        <b/>
        <sz val="18"/>
        <color rgb="FF00B050"/>
        <rFont val="Arial"/>
        <family val="2"/>
      </rPr>
      <t>Referensperiod</t>
    </r>
  </si>
  <si>
    <r>
      <t>1.7</t>
    </r>
    <r>
      <rPr>
        <b/>
        <sz val="7"/>
        <color rgb="FF00B050"/>
        <rFont val="Times New Roman"/>
        <family val="1"/>
      </rPr>
      <t xml:space="preserve">        </t>
    </r>
    <r>
      <rPr>
        <b/>
        <sz val="18"/>
        <color rgb="FF00B050"/>
        <rFont val="Arial"/>
        <family val="2"/>
      </rPr>
      <t>Frekvens</t>
    </r>
  </si>
  <si>
    <t>Uppgifter samlas in varje kvartal. Statistiken publiceras kvartalsvis i form av tabeller. Årsstatistiken publiceras i en rapport som utöver tabeller även innehåller beskrivande text och diagram.</t>
  </si>
  <si>
    <r>
      <t>1.8</t>
    </r>
    <r>
      <rPr>
        <b/>
        <sz val="7"/>
        <color rgb="FF00B050"/>
        <rFont val="Times New Roman"/>
        <family val="1"/>
      </rPr>
      <t xml:space="preserve">        </t>
    </r>
    <r>
      <rPr>
        <b/>
        <sz val="18"/>
        <color rgb="FF00B050"/>
        <rFont val="Arial"/>
        <family val="2"/>
      </rPr>
      <t>Jämförbarhet över tid</t>
    </r>
  </si>
  <si>
    <t>Från och med 1996 har denna undersökning genomförts enligt EU-direktiv. Tidigare undersökningar har byggt på en kombination av uppgifter från hamnarna, inrikes varutrafik, samt uppgifter från utrikeshandelsstatistiken fördelad på transportsätt och utrikes varutrafik.</t>
  </si>
  <si>
    <t xml:space="preserve">För åren 1979–1981 och 1995 användes för den utrikes varutrafiken Tullverkets fartygsdeklarationer. Före 1974 inhämtades även den utrikes varutrafiken via enkät till hamnarna. </t>
  </si>
  <si>
    <t>Redovisningen skiljer sig också något från tidigare undersökningar, bland annat har varuklassificeringen anpassats till EU:s transportstatistiska varunomenklatur NST/R 1996–2007. Från och med 2008 används varunomenklaturen NST 2007.</t>
  </si>
  <si>
    <t>Ett fåtal anlöp rapporteras med eftersläpning och kan därmed saknas i årsstatistiken. Betydelsen för statistiken antas vara försumbar.</t>
  </si>
  <si>
    <r>
      <t>1.10</t>
    </r>
    <r>
      <rPr>
        <b/>
        <sz val="7"/>
        <color rgb="FF00B050"/>
        <rFont val="Times New Roman"/>
        <family val="1"/>
      </rPr>
      <t xml:space="preserve">        </t>
    </r>
    <r>
      <rPr>
        <b/>
        <sz val="18"/>
        <color rgb="FF00B050"/>
        <rFont val="Arial"/>
        <family val="2"/>
      </rPr>
      <t>Täckning</t>
    </r>
  </si>
  <si>
    <t>Utöver svarande hamnar finns ett antal så kallade vilande hamnar. Dessa hamnar har inte några anlöp av fartyg som ingår under det aktuella kvartalet. Regelbunden kontakt tas med de vilande hamnarna för att kontrollera om de kommer att ha någon trafik som ska ingå i statistiken under kommande kvartal. Om en hamn informerar om att de lagt ner sin verksamhet och inte kommer att återuppta den stryks hamnen ur rampopulationen.</t>
  </si>
  <si>
    <r>
      <t>1.11</t>
    </r>
    <r>
      <rPr>
        <b/>
        <sz val="7"/>
        <color rgb="FF00B050"/>
        <rFont val="Times New Roman"/>
        <family val="1"/>
      </rPr>
      <t xml:space="preserve">        </t>
    </r>
    <r>
      <rPr>
        <b/>
        <sz val="18"/>
        <color rgb="FF00B050"/>
        <rFont val="Arial"/>
        <family val="2"/>
      </rPr>
      <t>Urval</t>
    </r>
  </si>
  <si>
    <t>Undersökningen är en totalundersökning och osäkerhetskällan urval förekommer inte.</t>
  </si>
  <si>
    <r>
      <t>1.12</t>
    </r>
    <r>
      <rPr>
        <b/>
        <sz val="7"/>
        <color rgb="FF00B050"/>
        <rFont val="Times New Roman"/>
        <family val="1"/>
      </rPr>
      <t xml:space="preserve">        </t>
    </r>
    <r>
      <rPr>
        <b/>
        <sz val="18"/>
        <color rgb="FF00B050"/>
        <rFont val="Arial"/>
        <family val="2"/>
      </rPr>
      <t>Mätning</t>
    </r>
  </si>
  <si>
    <t xml:space="preserve">Insamling av uppgifter till sjötrafikstatistiken görs på flera olika sätt. De största hamnarna gör uttag ur sina verksamhetssystem och skickar textfiler. Det vanligaste systemet är PortIT. </t>
  </si>
  <si>
    <t>De hamnar som inte använder PortIT eller som har en mindre mängd anlöp att rapportera lämnar uppgifter via en webbplats. På denna webbplats sparas hamnens uppgifter om exempelvis fartyg så att dessa inte behöver läggas in på nytt varje kvartal.</t>
  </si>
  <si>
    <t>Det finns också en möjlighet att lämna uppgifter på en postal enkät, vilket ingen valt att göra detta kvartal.</t>
  </si>
  <si>
    <r>
      <t>1.13</t>
    </r>
    <r>
      <rPr>
        <b/>
        <sz val="7"/>
        <color rgb="FF00B050"/>
        <rFont val="Times New Roman"/>
        <family val="1"/>
      </rPr>
      <t xml:space="preserve">        </t>
    </r>
    <r>
      <rPr>
        <b/>
        <sz val="18"/>
        <color rgb="FF00B050"/>
        <rFont val="Arial"/>
        <family val="2"/>
      </rPr>
      <t>Bortfall</t>
    </r>
  </si>
  <si>
    <r>
      <t>1.14</t>
    </r>
    <r>
      <rPr>
        <b/>
        <sz val="7"/>
        <color rgb="FF00B050"/>
        <rFont val="Times New Roman"/>
        <family val="1"/>
      </rPr>
      <t xml:space="preserve">        </t>
    </r>
    <r>
      <rPr>
        <b/>
        <sz val="18"/>
        <color rgb="FF00B050"/>
        <rFont val="Arial"/>
        <family val="2"/>
      </rPr>
      <t>Bearbetning</t>
    </r>
  </si>
  <si>
    <t>Inkomna svar granskas och rättas i flera steg. I webbformuläret finns olika kontroller inbyggda. På så sätt är de uppgifter som inkommer den vägen till en del kontrollerade redan när de lämnas in.</t>
  </si>
  <si>
    <r>
      <t>1.15</t>
    </r>
    <r>
      <rPr>
        <b/>
        <sz val="7"/>
        <color rgb="FF00B050"/>
        <rFont val="Times New Roman"/>
        <family val="1"/>
      </rPr>
      <t xml:space="preserve">        </t>
    </r>
    <r>
      <rPr>
        <b/>
        <sz val="18"/>
        <color rgb="FF00B050"/>
        <rFont val="Arial"/>
        <family val="2"/>
      </rPr>
      <t>Redovisning av osäkerhetsmått</t>
    </r>
  </si>
  <si>
    <t>Detta är en totalundersökning och kvantitativa osäkerhetsmått redovisas inte.</t>
  </si>
  <si>
    <r>
      <t>1.16</t>
    </r>
    <r>
      <rPr>
        <b/>
        <sz val="7"/>
        <color rgb="FF00B050"/>
        <rFont val="Times New Roman"/>
        <family val="1"/>
      </rPr>
      <t xml:space="preserve">        </t>
    </r>
    <r>
      <rPr>
        <b/>
        <sz val="18"/>
        <color rgb="FF00B050"/>
        <rFont val="Arial"/>
        <family val="2"/>
      </rPr>
      <t>Statistikuttag</t>
    </r>
  </si>
  <si>
    <t>Primärmaterialet förvaras hos Statisticon och Trafikanalys i databaser. Primärmaterialet är sekretessbelagt men kan lämnas ut för vissa väl definierade ändamål, under förutsättning att sekretessen kan bevaras. Kontakta Trafikanalys för mer information.</t>
  </si>
  <si>
    <t>Det finns inget objektsbortfall i undersökningen. Samtliga hamnar i undersökningen har lämnat uppgifter för samtliga kvartal de haft trafik. Det partiella bortfallet, det vill säga att registrering av anlöp saknas, är okänt men antas vara litet.</t>
  </si>
  <si>
    <t>De kontroller som görs utgår både från de krav som Eurostat ställer i sin referensmanual och från krav som utvecklats specifikt för svensk del. Inför varje undersökningsår uppdateras listor över förekommande hamn- och kustkoder, flagg, last- och varukoder etc. Endast de koder som är aktuella för undersökningsåret får förekomma i redovisningen.</t>
  </si>
  <si>
    <t>Gods som transporterats på lastfordon och järnvägsvagnar har, i de fall då detta går att fördela på varugrupp, redovisats under respektive varugrupp (tabell 5 och 6) medan det i övriga fall redovisats som gods på lastfordon respektive järnvägsvagnar.</t>
  </si>
  <si>
    <t>Hanterad godsmängd i svenska hamnar, utrikes och inrikes trafik, fördelad efter lasttyper. Kvantitet i 1 000-tal ton</t>
  </si>
  <si>
    <t>Share of types of cargo handled in Swedish ports, foreign and domestic traffic. Quantity in 1,000 tonnes</t>
  </si>
  <si>
    <t>Hanterad godsmängd i svenska hamnar efter typ av trafik. Kvantitet i 1 000-tal ton</t>
  </si>
  <si>
    <t>Goods handled in Swedish ports by type of traffic. Quantity in 1,000 tonnes</t>
  </si>
  <si>
    <r>
      <t xml:space="preserve">Utrikes gods lossat i svenska hamnar, fördelat efter varugrupper enligt NST 2007. </t>
    </r>
    <r>
      <rPr>
        <b/>
        <sz val="10"/>
        <color indexed="8"/>
        <rFont val="Arial"/>
        <family val="2"/>
      </rPr>
      <t xml:space="preserve">Kvantitet i 1 000-tal ton </t>
    </r>
  </si>
  <si>
    <r>
      <t xml:space="preserve">Utrikes gods lastat i svenska hamnar, fördelat efter varugrupper enligt NST 2007. </t>
    </r>
    <r>
      <rPr>
        <b/>
        <sz val="10"/>
        <color indexed="8"/>
        <rFont val="Arial"/>
        <family val="2"/>
      </rPr>
      <t xml:space="preserve">Kvantitet i 1 000-tal ton </t>
    </r>
  </si>
  <si>
    <t xml:space="preserve">For descriptions in English, see: </t>
  </si>
  <si>
    <t>Juli–september 2014 –</t>
  </si>
  <si>
    <t>July–September 2014</t>
  </si>
  <si>
    <r>
      <t xml:space="preserve">July–September
</t>
    </r>
    <r>
      <rPr>
        <sz val="9"/>
        <color theme="1"/>
        <rFont val="Arial"/>
        <family val="2"/>
      </rPr>
      <t>2014</t>
    </r>
  </si>
  <si>
    <t>Vessels entered in Swedish ports, foreign and domestic traffic</t>
  </si>
  <si>
    <t>Vessels cleared in Swedish ports, foreign and domestic traffic</t>
  </si>
  <si>
    <t>Passengers, passenger vessels and ferries entering from foreign ports to Sweden</t>
  </si>
  <si>
    <t>Passengers, passenger vessels and ferries cleared to foreign ports from Sweden</t>
  </si>
  <si>
    <t xml:space="preserve">Goods loaded in Swedish ports by ships in foreign traffic, divided in commodity groups according to NST 2007. Quantity in 1,000 tonnes </t>
  </si>
  <si>
    <t xml:space="preserve">Goods unloaded in Swedish ports by ships in foreign traffic, divided in commodity groups according to NST 2007. Quantity in 1,000 tonnes </t>
  </si>
  <si>
    <t xml:space="preserve">Goods unloaded in Swedish ports by ships in domestic traffic, divided in commodity groups according to NST 2007. Quantity in 1,000 tonnes </t>
  </si>
  <si>
    <t>Embarking and disembarking seaborne passengers in Swedish ports by type of traffic, 1,000s</t>
  </si>
  <si>
    <r>
      <t>1.9</t>
    </r>
    <r>
      <rPr>
        <b/>
        <sz val="7"/>
        <color rgb="FF00B050"/>
        <rFont val="Times New Roman"/>
        <family val="1"/>
      </rPr>
      <t xml:space="preserve">        </t>
    </r>
    <r>
      <rPr>
        <b/>
        <sz val="18"/>
        <color rgb="FF00B050"/>
        <rFont val="Arial"/>
        <family val="2"/>
      </rPr>
      <t>Tillförlitlighet</t>
    </r>
  </si>
  <si>
    <r>
      <t xml:space="preserve">Samtliga hamnar </t>
    </r>
    <r>
      <rPr>
        <sz val="10"/>
        <color theme="1"/>
        <rFont val="Arial"/>
        <family val="2"/>
      </rPr>
      <t>inkom med svar under kvartalet. Fullständigheten i lämnade uppgifter, det vill säga om samtliga anlöp har rapporterats in, är okänd. Om enstaka anlöp eller en liten del av godsmängden saknas vid rapportering från en enskild hamn kan det vara svårt att identifiera om skillnaden är liten jämfört med tidigare rapporterade uppgifter. Vid större förändringar av till exempel antal anlöp eller godsmängd mellan kvartal eller jämfört med motsvarande kvartal tidigare år kontaktas alltid hamnen för bekräftelse av förändringen. Åtgärden bedöms reducera omfattningen av oavsiktligt eller partiellt bortfall.</t>
    </r>
  </si>
  <si>
    <r>
      <rPr>
        <sz val="9"/>
        <rFont val="Arial"/>
        <family val="2"/>
      </rPr>
      <t>Inrikes fart</t>
    </r>
    <r>
      <rPr>
        <i/>
        <sz val="9"/>
        <rFont val="Arial"/>
        <family val="2"/>
      </rPr>
      <t xml:space="preserve"> </t>
    </r>
    <r>
      <rPr>
        <sz val="9"/>
        <rFont val="Calibri"/>
        <family val="2"/>
      </rPr>
      <t>–</t>
    </r>
    <r>
      <rPr>
        <sz val="9"/>
        <rFont val="Arial"/>
        <family val="2"/>
      </rPr>
      <t xml:space="preserve"> </t>
    </r>
    <r>
      <rPr>
        <i/>
        <sz val="9"/>
        <rFont val="Arial"/>
        <family val="2"/>
      </rPr>
      <t>Domestic traffic</t>
    </r>
  </si>
  <si>
    <r>
      <rPr>
        <sz val="9"/>
        <rFont val="Arial"/>
        <family val="2"/>
      </rPr>
      <t>därav lastförande –</t>
    </r>
    <r>
      <rPr>
        <i/>
        <sz val="9"/>
        <rFont val="Arial"/>
        <family val="2"/>
      </rPr>
      <t xml:space="preserve">
of which with cargo </t>
    </r>
  </si>
  <si>
    <r>
      <rPr>
        <sz val="9"/>
        <color theme="1"/>
        <rFont val="Arial"/>
        <family val="2"/>
      </rPr>
      <t>därav lastförande –</t>
    </r>
    <r>
      <rPr>
        <i/>
        <sz val="9"/>
        <color theme="1"/>
        <rFont val="Arial"/>
        <family val="2"/>
      </rPr>
      <t xml:space="preserve">
of which with cargo </t>
    </r>
  </si>
  <si>
    <t>Aktuellt kvartal –</t>
  </si>
  <si>
    <t>Current quarter</t>
  </si>
  <si>
    <t>Comparison quarter</t>
  </si>
  <si>
    <t>Jämförelsekvartal –</t>
  </si>
  <si>
    <t>Three preceding quarters</t>
  </si>
  <si>
    <t>Rullande tre föregående kvartal –</t>
  </si>
  <si>
    <t>Tabell 2</t>
  </si>
  <si>
    <t>Oktober–december 2014 –</t>
  </si>
  <si>
    <t>October–December 2014</t>
  </si>
  <si>
    <r>
      <t xml:space="preserve">October–December
</t>
    </r>
    <r>
      <rPr>
        <sz val="9"/>
        <color theme="1"/>
        <rFont val="Arial"/>
        <family val="2"/>
      </rPr>
      <t>2014</t>
    </r>
  </si>
  <si>
    <r>
      <t>Inrikes varutrafik</t>
    </r>
    <r>
      <rPr>
        <b/>
        <sz val="9"/>
        <rFont val="Arial"/>
        <family val="2"/>
      </rPr>
      <t>, 1 000 ton</t>
    </r>
    <r>
      <rPr>
        <b/>
        <i/>
        <sz val="9"/>
        <rFont val="Arial"/>
        <family val="2"/>
      </rPr>
      <t xml:space="preserve"> </t>
    </r>
    <r>
      <rPr>
        <b/>
        <sz val="9"/>
        <rFont val="Calibri"/>
        <family val="2"/>
      </rPr>
      <t>–</t>
    </r>
    <r>
      <rPr>
        <b/>
        <i/>
        <sz val="9"/>
        <rFont val="Arial"/>
        <family val="2"/>
      </rPr>
      <t xml:space="preserve"> Domestic traffic, 1,000 tonnes</t>
    </r>
  </si>
  <si>
    <r>
      <t xml:space="preserve">Lastade varor </t>
    </r>
    <r>
      <rPr>
        <b/>
        <sz val="9"/>
        <rFont val="Calibri"/>
        <family val="2"/>
      </rPr>
      <t xml:space="preserve">– </t>
    </r>
    <r>
      <rPr>
        <b/>
        <i/>
        <sz val="9"/>
        <rFont val="Arial"/>
        <family val="2"/>
      </rPr>
      <t>Loaded goods</t>
    </r>
    <r>
      <rPr>
        <b/>
        <i/>
        <vertAlign val="superscript"/>
        <sz val="9"/>
        <rFont val="Arial"/>
        <family val="2"/>
      </rPr>
      <t>1</t>
    </r>
  </si>
  <si>
    <r>
      <rPr>
        <sz val="10"/>
        <rFont val="Arial"/>
        <family val="2"/>
      </rPr>
      <t>Sjötrafik publiceras elektroniskt fem gånger per år. Planerade publikationer framgår på Trafikanalys hemsida (</t>
    </r>
    <r>
      <rPr>
        <u/>
        <sz val="10"/>
        <color theme="10"/>
        <rFont val="Arial"/>
        <family val="2"/>
      </rPr>
      <t>http://www.trafa.se/</t>
    </r>
    <r>
      <rPr>
        <sz val="10"/>
        <rFont val="Arial"/>
        <family val="2"/>
      </rPr>
      <t>) under rubriken Statistik.</t>
    </r>
  </si>
  <si>
    <t>Inrikes gods lossat i svenska hamnar, fördelat efter varugrupper enligt NST 2007. Kvantitet i 1 000-tal ton</t>
  </si>
  <si>
    <t>tel: 010-130 80 00, e-post: hilja.brorsson@statisticon.se</t>
  </si>
  <si>
    <t>Januari–mars 2015 –</t>
  </si>
  <si>
    <t>January–March 2015</t>
  </si>
  <si>
    <t>2015</t>
  </si>
  <si>
    <r>
      <t xml:space="preserve">January–March
</t>
    </r>
    <r>
      <rPr>
        <sz val="9"/>
        <color theme="1"/>
        <rFont val="Arial"/>
        <family val="2"/>
      </rPr>
      <t>2015</t>
    </r>
  </si>
  <si>
    <r>
      <t xml:space="preserve">lastfordon – </t>
    </r>
    <r>
      <rPr>
        <i/>
        <sz val="9"/>
        <rFont val="Arial"/>
        <family val="2"/>
      </rPr>
      <t>of which on trailers</t>
    </r>
  </si>
  <si>
    <r>
      <t xml:space="preserve">järnvägsvagnar – </t>
    </r>
    <r>
      <rPr>
        <i/>
        <sz val="9"/>
        <rFont val="Arial"/>
        <family val="2"/>
      </rPr>
      <t>railway wagons</t>
    </r>
  </si>
  <si>
    <r>
      <t xml:space="preserve">  därav i direkt utrikes fart –</t>
    </r>
    <r>
      <rPr>
        <i/>
        <sz val="9"/>
        <rFont val="Arial"/>
        <family val="2"/>
      </rPr>
      <t xml:space="preserve"> of which vessels in direct voyages</t>
    </r>
  </si>
  <si>
    <r>
      <t xml:space="preserve">bruttodräktighet i 1 000 – </t>
    </r>
    <r>
      <rPr>
        <i/>
        <sz val="9"/>
        <rFont val="Arial"/>
        <family val="2"/>
      </rPr>
      <t>gross tonnage in 1,000</t>
    </r>
  </si>
  <si>
    <r>
      <t>antal ankomna fartyg –</t>
    </r>
    <r>
      <rPr>
        <i/>
        <sz val="9"/>
        <rFont val="Arial"/>
        <family val="2"/>
      </rPr>
      <t xml:space="preserve"> number of vessels entered</t>
    </r>
  </si>
  <si>
    <t>Däremot är uppgifter om varugrupp/varukod ofullständig, särskilt för enhetsgods. Skälet till detta är att hamnen i vissa fall saknar fullständiga uppgifter om lastens innehåll. Omkring en tredjedel av godsmängden var under 2014 klassificerad som ”oidentifierbart gods” eller ”andra varor, ej tidigare specificerade”. Exakta uppgifter om lastens destination/ursprung i form av hamn eller land-/kustkod saknas också i viss utsträckning. Under 2014 saknas uppgift om hamnkod för omkring en procent av den hanterade godsmängden inom Sverige. Cirka tre procent av den hanterade godsmängden inom EU/EES saknar uppgift om hamnkod för lastens destination eller ursprung.</t>
  </si>
  <si>
    <t>April–juni 2015 –</t>
  </si>
  <si>
    <t>April–June 2015</t>
  </si>
  <si>
    <r>
      <t xml:space="preserve">April–June
</t>
    </r>
    <r>
      <rPr>
        <sz val="9"/>
        <color theme="1"/>
        <rFont val="Arial"/>
        <family val="2"/>
      </rPr>
      <t>2015</t>
    </r>
  </si>
  <si>
    <t>October–December
2014</t>
  </si>
  <si>
    <t>Sjötrafik 2015 – kvartal 2</t>
  </si>
  <si>
    <t>Shipping goods 2015 – quarter 2</t>
  </si>
  <si>
    <t>Publiceringsdatum: 2015-09-24</t>
  </si>
  <si>
    <t>Statistik 2015:28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</si>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</sst>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k_r_-;\-* #,##0.00\ _k_r_-;_-* &quot;-&quot;??\ _k_r_-;_-@_-"/>
    <numFmt numFmtId="164" formatCode="#,##0;\-#,##0;&quot;-&quot;"/>
    <numFmt numFmtId="165" formatCode="000"/>
    <numFmt numFmtId="166" formatCode="_-* #,##0\ _k_r_-;\-* #,##0\ _k_r_-;_-* &quot;-&quot;??\ _k_r_-;_-@_-"/>
    <numFmt numFmtId="167" formatCode="00"/>
    <numFmt numFmtId="168" formatCode="#,##0;\-#,##0;&quot;–&quot;"/>
    <numFmt numFmtId="169" formatCode="0.0&quot; &quot;%"/>
    <numFmt numFmtId="170" formatCode="#,##0_ ;\-#,##0\ "/>
  </numFmts>
  <fonts count="89" x14ac:knownFonts="1">
    <font>
      <sz val="8"/>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6"/>
      <name val="Arial"/>
      <family val="2"/>
    </font>
    <font>
      <b/>
      <sz val="18"/>
      <color theme="1"/>
      <name val="Arial"/>
      <family val="2"/>
    </font>
    <font>
      <sz val="11"/>
      <color theme="1"/>
      <name val="Calibri"/>
      <family val="2"/>
      <scheme val="minor"/>
    </font>
    <font>
      <u/>
      <sz val="11"/>
      <color theme="10"/>
      <name val="Calibri"/>
      <family val="2"/>
    </font>
    <font>
      <vertAlign val="superscript"/>
      <sz val="9"/>
      <color theme="1"/>
      <name val="Arial"/>
      <family val="2"/>
    </font>
    <font>
      <sz val="9"/>
      <name val="Arial"/>
      <family val="2"/>
    </font>
    <font>
      <sz val="8"/>
      <color theme="1"/>
      <name val="Arial"/>
      <family val="2"/>
    </font>
    <font>
      <i/>
      <sz val="8"/>
      <color theme="1"/>
      <name val="Arial"/>
      <family val="2"/>
    </font>
    <font>
      <sz val="8"/>
      <name val="Arial"/>
      <family val="2"/>
    </font>
    <font>
      <i/>
      <sz val="8"/>
      <name val="Arial"/>
      <family val="2"/>
    </font>
    <font>
      <b/>
      <sz val="9"/>
      <name val="Arial"/>
      <family val="2"/>
    </font>
    <font>
      <b/>
      <i/>
      <sz val="9"/>
      <name val="Arial"/>
      <family val="2"/>
    </font>
    <font>
      <sz val="9"/>
      <color rgb="FFFF0000"/>
      <name val="Arial"/>
      <family val="2"/>
    </font>
    <font>
      <b/>
      <sz val="9"/>
      <color rgb="FFFF0000"/>
      <name val="Arial"/>
      <family val="2"/>
    </font>
    <font>
      <i/>
      <sz val="9"/>
      <name val="Arial"/>
      <family val="2"/>
    </font>
    <font>
      <b/>
      <sz val="9"/>
      <name val="Calibri"/>
      <family val="2"/>
    </font>
    <font>
      <b/>
      <vertAlign val="superscript"/>
      <sz val="9"/>
      <name val="Arial"/>
      <family val="2"/>
    </font>
    <font>
      <sz val="9"/>
      <color theme="1"/>
      <name val="Arial"/>
      <family val="2"/>
    </font>
    <font>
      <i/>
      <sz val="9"/>
      <color theme="1"/>
      <name val="Arial"/>
      <family val="2"/>
    </font>
    <font>
      <sz val="11"/>
      <color theme="1"/>
      <name val="Arial"/>
      <family val="2"/>
    </font>
    <font>
      <sz val="10"/>
      <color theme="1"/>
      <name val="Arial"/>
      <family val="2"/>
    </font>
    <font>
      <b/>
      <sz val="10"/>
      <color theme="1"/>
      <name val="Arial"/>
      <family val="2"/>
    </font>
    <font>
      <b/>
      <sz val="9"/>
      <color theme="1"/>
      <name val="Arial"/>
      <family val="2"/>
    </font>
    <font>
      <vertAlign val="superscript"/>
      <sz val="9"/>
      <name val="Arial"/>
      <family val="2"/>
    </font>
    <font>
      <i/>
      <sz val="9"/>
      <color indexed="8"/>
      <name val="Arial"/>
      <family val="2"/>
    </font>
    <font>
      <b/>
      <i/>
      <sz val="9"/>
      <color indexed="8"/>
      <name val="Arial"/>
      <family val="2"/>
    </font>
    <font>
      <i/>
      <sz val="8"/>
      <color indexed="8"/>
      <name val="Arial"/>
      <family val="2"/>
    </font>
    <font>
      <vertAlign val="superscript"/>
      <sz val="9"/>
      <color indexed="8"/>
      <name val="Arial"/>
      <family val="2"/>
    </font>
    <font>
      <sz val="6"/>
      <color theme="1"/>
      <name val="Arial"/>
      <family val="2"/>
    </font>
    <font>
      <sz val="9"/>
      <color indexed="8"/>
      <name val="Arial"/>
      <family val="2"/>
    </font>
    <font>
      <b/>
      <sz val="8"/>
      <name val="Arial"/>
      <family val="2"/>
    </font>
    <font>
      <b/>
      <i/>
      <sz val="9"/>
      <color theme="1"/>
      <name val="Arial"/>
      <family val="2"/>
    </font>
    <font>
      <sz val="10"/>
      <color theme="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z val="10"/>
      <color indexed="8"/>
      <name val="Arial"/>
      <family val="2"/>
    </font>
    <font>
      <b/>
      <sz val="10"/>
      <name val="Arial"/>
      <family val="2"/>
    </font>
    <font>
      <b/>
      <i/>
      <sz val="14"/>
      <name val="Arial"/>
      <family val="2"/>
    </font>
    <font>
      <b/>
      <sz val="16"/>
      <color indexed="9"/>
      <name val="Tahoma"/>
      <family val="2"/>
    </font>
    <font>
      <b/>
      <vertAlign val="superscript"/>
      <sz val="8"/>
      <name val="Arial"/>
      <family val="2"/>
    </font>
    <font>
      <sz val="9"/>
      <color indexed="8"/>
      <name val="Calibri"/>
      <family val="2"/>
    </font>
    <font>
      <vertAlign val="superscript"/>
      <sz val="8"/>
      <name val="Arial"/>
      <family val="2"/>
    </font>
    <font>
      <i/>
      <vertAlign val="superscript"/>
      <sz val="9"/>
      <color theme="1"/>
      <name val="Arial"/>
      <family val="2"/>
    </font>
    <font>
      <b/>
      <sz val="24"/>
      <color rgb="FF00B050"/>
      <name val="Arial"/>
      <family val="2"/>
    </font>
    <font>
      <b/>
      <sz val="28"/>
      <color rgb="FF00B050"/>
      <name val="Arial"/>
      <family val="2"/>
    </font>
    <font>
      <vertAlign val="superscript"/>
      <sz val="11"/>
      <name val="Calibri"/>
      <family val="2"/>
      <scheme val="minor"/>
    </font>
    <font>
      <i/>
      <vertAlign val="superscript"/>
      <sz val="9"/>
      <name val="Arial"/>
      <family val="2"/>
    </font>
    <font>
      <b/>
      <vertAlign val="superscript"/>
      <sz val="10"/>
      <name val="Arial"/>
      <family val="2"/>
    </font>
    <font>
      <vertAlign val="superscript"/>
      <sz val="10"/>
      <name val="Arial"/>
      <family val="2"/>
    </font>
    <font>
      <b/>
      <vertAlign val="superscript"/>
      <sz val="11"/>
      <name val="Calibri"/>
      <family val="2"/>
      <scheme val="minor"/>
    </font>
    <font>
      <b/>
      <i/>
      <sz val="28"/>
      <color rgb="FF00B050"/>
      <name val="Arial"/>
      <family val="2"/>
    </font>
    <font>
      <b/>
      <sz val="14"/>
      <color rgb="FF365F91"/>
      <name val="Cambria"/>
      <family val="1"/>
    </font>
    <font>
      <b/>
      <i/>
      <sz val="10"/>
      <color theme="1"/>
      <name val="Arial"/>
      <family val="2"/>
    </font>
    <font>
      <b/>
      <i/>
      <sz val="24"/>
      <color rgb="FF00B050"/>
      <name val="Cambria"/>
      <family val="1"/>
    </font>
    <font>
      <sz val="9"/>
      <color theme="0"/>
      <name val="Arial"/>
      <family val="2"/>
    </font>
    <font>
      <sz val="9"/>
      <color theme="1"/>
      <name val="Calibri"/>
      <family val="2"/>
      <scheme val="minor"/>
    </font>
    <font>
      <i/>
      <sz val="10"/>
      <color theme="1"/>
      <name val="Arial"/>
      <family val="2"/>
    </font>
    <font>
      <sz val="8"/>
      <color theme="1"/>
      <name val="Calibri"/>
      <family val="2"/>
      <scheme val="minor"/>
    </font>
    <font>
      <vertAlign val="superscript"/>
      <sz val="8"/>
      <name val="Calibri"/>
      <family val="2"/>
      <scheme val="minor"/>
    </font>
    <font>
      <b/>
      <sz val="10"/>
      <color theme="1"/>
      <name val="Calibri"/>
      <family val="2"/>
      <scheme val="minor"/>
    </font>
    <font>
      <b/>
      <sz val="8"/>
      <color theme="1"/>
      <name val="Calibri"/>
      <family val="2"/>
      <scheme val="minor"/>
    </font>
    <font>
      <u/>
      <sz val="10"/>
      <color theme="10"/>
      <name val="Arial"/>
      <family val="2"/>
    </font>
    <font>
      <i/>
      <u/>
      <sz val="10"/>
      <color theme="10"/>
      <name val="Arial"/>
      <family val="2"/>
    </font>
    <font>
      <b/>
      <i/>
      <sz val="24"/>
      <color rgb="FF00B050"/>
      <name val="Arial"/>
      <family val="2"/>
    </font>
    <font>
      <sz val="24"/>
      <color theme="1"/>
      <name val="Arial"/>
      <family val="2"/>
    </font>
    <font>
      <b/>
      <sz val="18"/>
      <color rgb="FF00B050"/>
      <name val="Arial"/>
      <family val="2"/>
    </font>
    <font>
      <b/>
      <sz val="7"/>
      <color rgb="FF00B050"/>
      <name val="Times New Roman"/>
      <family val="1"/>
    </font>
    <font>
      <i/>
      <u/>
      <sz val="11"/>
      <color theme="10"/>
      <name val="Calibri"/>
      <family val="2"/>
    </font>
    <font>
      <sz val="9"/>
      <name val="Calibri"/>
      <family val="2"/>
    </font>
    <font>
      <b/>
      <i/>
      <vertAlign val="superscript"/>
      <sz val="9"/>
      <name val="Arial"/>
      <family val="2"/>
    </font>
    <font>
      <vertAlign val="superscript"/>
      <sz val="11"/>
      <name val="Arial"/>
      <family val="2"/>
    </font>
  </fonts>
  <fills count="4">
    <fill>
      <patternFill patternType="none"/>
    </fill>
    <fill>
      <patternFill patternType="gray125"/>
    </fill>
    <fill>
      <patternFill patternType="solid">
        <fgColor theme="0"/>
        <bgColor indexed="64"/>
      </patternFill>
    </fill>
    <fill>
      <patternFill patternType="solid">
        <fgColor rgb="FF52AF32"/>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6" fillId="0" borderId="0"/>
    <xf numFmtId="0" fontId="19" fillId="0" borderId="0"/>
    <xf numFmtId="0" fontId="20" fillId="0" borderId="0" applyNumberFormat="0" applyFill="0" applyBorder="0" applyAlignment="0" applyProtection="0">
      <alignment vertical="top"/>
      <protection locked="0"/>
    </xf>
    <xf numFmtId="43" fontId="19" fillId="0" borderId="0" applyFont="0" applyFill="0" applyBorder="0" applyAlignment="0" applyProtection="0"/>
    <xf numFmtId="0" fontId="15" fillId="0" borderId="0"/>
    <xf numFmtId="0" fontId="14" fillId="0" borderId="0"/>
    <xf numFmtId="0" fontId="13" fillId="0" borderId="0"/>
    <xf numFmtId="0" fontId="12"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7" fillId="0" borderId="0"/>
    <xf numFmtId="0" fontId="6" fillId="0" borderId="0"/>
    <xf numFmtId="0" fontId="5" fillId="0" borderId="0"/>
    <xf numFmtId="0" fontId="5" fillId="0" borderId="0"/>
  </cellStyleXfs>
  <cellXfs count="523">
    <xf numFmtId="0" fontId="0" fillId="0" borderId="0" xfId="0"/>
    <xf numFmtId="0" fontId="16" fillId="0" borderId="0" xfId="1"/>
    <xf numFmtId="0" fontId="17" fillId="0" borderId="0" xfId="1" applyFont="1"/>
    <xf numFmtId="0" fontId="18" fillId="0" borderId="0" xfId="1" applyFont="1"/>
    <xf numFmtId="164" fontId="22" fillId="0" borderId="0" xfId="2" applyNumberFormat="1" applyFont="1"/>
    <xf numFmtId="0" fontId="23" fillId="0" borderId="0" xfId="2" applyFont="1"/>
    <xf numFmtId="0" fontId="24" fillId="0" borderId="0" xfId="2" applyFont="1"/>
    <xf numFmtId="164" fontId="25" fillId="0" borderId="0" xfId="2" applyNumberFormat="1" applyFont="1"/>
    <xf numFmtId="164" fontId="26" fillId="0" borderId="0" xfId="2" applyNumberFormat="1" applyFont="1"/>
    <xf numFmtId="0" fontId="19" fillId="0" borderId="1" xfId="2" applyBorder="1"/>
    <xf numFmtId="0" fontId="19" fillId="0" borderId="0" xfId="2" applyBorder="1"/>
    <xf numFmtId="0" fontId="34" fillId="0" borderId="0" xfId="2" applyFont="1" applyBorder="1" applyAlignment="1">
      <alignment horizontal="right" wrapText="1"/>
    </xf>
    <xf numFmtId="0" fontId="36" fillId="0" borderId="0" xfId="2" applyFont="1"/>
    <xf numFmtId="0" fontId="37" fillId="0" borderId="0" xfId="2" applyFont="1"/>
    <xf numFmtId="0" fontId="38" fillId="0" borderId="0" xfId="2" applyFont="1"/>
    <xf numFmtId="166" fontId="19" fillId="0" borderId="0" xfId="2" applyNumberFormat="1"/>
    <xf numFmtId="3" fontId="34" fillId="0" borderId="1" xfId="2" applyNumberFormat="1" applyFont="1" applyBorder="1" applyAlignment="1">
      <alignment horizontal="right"/>
    </xf>
    <xf numFmtId="0" fontId="34" fillId="0" borderId="1" xfId="2" applyFont="1" applyBorder="1" applyAlignment="1">
      <alignment horizontal="left"/>
    </xf>
    <xf numFmtId="3" fontId="34" fillId="0" borderId="0" xfId="2" applyNumberFormat="1" applyFont="1" applyAlignment="1">
      <alignment horizontal="right"/>
    </xf>
    <xf numFmtId="0" fontId="34" fillId="0" borderId="0" xfId="2" applyFont="1" applyAlignment="1">
      <alignment horizontal="left"/>
    </xf>
    <xf numFmtId="3" fontId="39" fillId="0" borderId="0" xfId="2" applyNumberFormat="1" applyFont="1" applyAlignment="1">
      <alignment horizontal="right"/>
    </xf>
    <xf numFmtId="0" fontId="39" fillId="0" borderId="0" xfId="2" applyFont="1" applyAlignment="1">
      <alignment horizontal="left"/>
    </xf>
    <xf numFmtId="0" fontId="34" fillId="0" borderId="1" xfId="2" applyNumberFormat="1" applyFont="1" applyBorder="1" applyAlignment="1">
      <alignment horizontal="right"/>
    </xf>
    <xf numFmtId="0" fontId="34" fillId="0" borderId="2" xfId="2" applyFont="1" applyBorder="1" applyAlignment="1">
      <alignment horizontal="right"/>
    </xf>
    <xf numFmtId="0" fontId="34" fillId="0" borderId="2" xfId="2" applyFont="1" applyBorder="1" applyAlignment="1">
      <alignment horizontal="left"/>
    </xf>
    <xf numFmtId="0" fontId="23" fillId="0" borderId="0" xfId="2" applyFont="1" applyAlignment="1">
      <alignment vertical="top"/>
    </xf>
    <xf numFmtId="166" fontId="19" fillId="0" borderId="0" xfId="4" applyNumberFormat="1" applyFont="1"/>
    <xf numFmtId="0" fontId="34" fillId="0" borderId="1" xfId="2" applyFont="1" applyBorder="1" applyAlignment="1">
      <alignment horizontal="right"/>
    </xf>
    <xf numFmtId="49" fontId="34" fillId="0" borderId="1" xfId="2" applyNumberFormat="1" applyFont="1" applyBorder="1" applyAlignment="1">
      <alignment horizontal="right"/>
    </xf>
    <xf numFmtId="0" fontId="35" fillId="0" borderId="0" xfId="2" applyFont="1" applyAlignment="1">
      <alignment horizontal="left"/>
    </xf>
    <xf numFmtId="0" fontId="35" fillId="0" borderId="0" xfId="2" applyFont="1" applyBorder="1" applyAlignment="1">
      <alignment horizontal="right"/>
    </xf>
    <xf numFmtId="0" fontId="34" fillId="0" borderId="0" xfId="2" applyFont="1" applyBorder="1" applyAlignment="1">
      <alignment horizontal="left"/>
    </xf>
    <xf numFmtId="0" fontId="38" fillId="0" borderId="0" xfId="2" applyFont="1" applyAlignment="1">
      <alignment horizontal="left"/>
    </xf>
    <xf numFmtId="0" fontId="34" fillId="0" borderId="2" xfId="2" applyFont="1" applyBorder="1" applyAlignment="1">
      <alignment horizontal="right" vertical="top"/>
    </xf>
    <xf numFmtId="0" fontId="45" fillId="0" borderId="0" xfId="2" applyFont="1" applyAlignment="1">
      <alignment horizontal="left"/>
    </xf>
    <xf numFmtId="0" fontId="35" fillId="0" borderId="0" xfId="2" applyFont="1" applyBorder="1" applyAlignment="1">
      <alignment horizontal="right" vertical="top"/>
    </xf>
    <xf numFmtId="49" fontId="38" fillId="0" borderId="0" xfId="2" applyNumberFormat="1" applyFont="1" applyAlignment="1">
      <alignment horizontal="left"/>
    </xf>
    <xf numFmtId="1" fontId="19" fillId="0" borderId="0" xfId="2" applyNumberFormat="1"/>
    <xf numFmtId="1" fontId="34" fillId="0" borderId="0" xfId="2" applyNumberFormat="1" applyFont="1" applyAlignment="1">
      <alignment horizontal="right"/>
    </xf>
    <xf numFmtId="166" fontId="37" fillId="0" borderId="0" xfId="4" applyNumberFormat="1" applyFont="1"/>
    <xf numFmtId="164" fontId="47" fillId="0" borderId="0" xfId="2" applyNumberFormat="1" applyFont="1" applyAlignment="1">
      <alignment vertical="center"/>
    </xf>
    <xf numFmtId="0" fontId="34" fillId="0" borderId="0" xfId="2" applyFont="1"/>
    <xf numFmtId="0" fontId="34" fillId="0" borderId="0" xfId="2" applyFont="1" applyBorder="1"/>
    <xf numFmtId="3" fontId="40" fillId="0" borderId="0" xfId="2" applyNumberFormat="1" applyFont="1" applyBorder="1" applyAlignment="1">
      <alignment horizontal="left" vertical="center"/>
    </xf>
    <xf numFmtId="0" fontId="34" fillId="0" borderId="1" xfId="2" applyFont="1" applyBorder="1" applyAlignment="1"/>
    <xf numFmtId="0" fontId="34" fillId="0" borderId="0" xfId="2" applyFont="1" applyAlignment="1"/>
    <xf numFmtId="0" fontId="39" fillId="0" borderId="0" xfId="2" applyFont="1" applyAlignment="1"/>
    <xf numFmtId="3" fontId="33" fillId="0" borderId="0" xfId="2" applyNumberFormat="1" applyFont="1" applyBorder="1" applyAlignment="1">
      <alignment horizontal="left" vertical="center"/>
    </xf>
    <xf numFmtId="0" fontId="48" fillId="0" borderId="0" xfId="2" applyFont="1" applyAlignment="1"/>
    <xf numFmtId="0" fontId="39" fillId="0" borderId="0" xfId="2" applyFont="1"/>
    <xf numFmtId="0" fontId="35" fillId="0" borderId="1" xfId="2" applyFont="1" applyBorder="1" applyAlignment="1">
      <alignment horizontal="right" wrapText="1"/>
    </xf>
    <xf numFmtId="0" fontId="34" fillId="0" borderId="1" xfId="2" applyFont="1" applyBorder="1"/>
    <xf numFmtId="0" fontId="34" fillId="0" borderId="0" xfId="2" applyFont="1" applyBorder="1" applyAlignment="1">
      <alignment horizontal="left" wrapText="1"/>
    </xf>
    <xf numFmtId="0" fontId="34" fillId="0" borderId="2" xfId="2" applyFont="1" applyBorder="1"/>
    <xf numFmtId="0" fontId="39" fillId="0" borderId="2" xfId="2" applyFont="1" applyBorder="1" applyAlignment="1">
      <alignment wrapText="1"/>
    </xf>
    <xf numFmtId="0" fontId="49" fillId="0" borderId="0" xfId="2" applyFont="1"/>
    <xf numFmtId="166" fontId="23" fillId="0" borderId="0" xfId="4" applyNumberFormat="1" applyFont="1"/>
    <xf numFmtId="0" fontId="50" fillId="0" borderId="0" xfId="2" applyFont="1"/>
    <xf numFmtId="0" fontId="51" fillId="0" borderId="0" xfId="2" applyFont="1"/>
    <xf numFmtId="0" fontId="35" fillId="0" borderId="1" xfId="2" applyFont="1" applyBorder="1" applyAlignment="1">
      <alignment horizontal="right" vertical="top" wrapText="1"/>
    </xf>
    <xf numFmtId="0" fontId="34" fillId="0" borderId="0" xfId="2" applyFont="1" applyBorder="1" applyAlignment="1">
      <alignment horizontal="right" vertical="top" wrapText="1"/>
    </xf>
    <xf numFmtId="1" fontId="34" fillId="0" borderId="0" xfId="2" applyNumberFormat="1" applyFont="1"/>
    <xf numFmtId="0" fontId="52" fillId="0" borderId="0" xfId="2" applyFont="1"/>
    <xf numFmtId="164" fontId="22" fillId="0" borderId="0" xfId="2" applyNumberFormat="1" applyFont="1" applyBorder="1" applyAlignment="1">
      <alignment wrapText="1"/>
    </xf>
    <xf numFmtId="0" fontId="34" fillId="0" borderId="0" xfId="2" applyNumberFormat="1" applyFont="1" applyBorder="1" applyAlignment="1">
      <alignment horizontal="right"/>
    </xf>
    <xf numFmtId="1" fontId="34" fillId="0" borderId="0" xfId="2" applyNumberFormat="1" applyFont="1" applyBorder="1" applyAlignment="1">
      <alignment horizontal="right"/>
    </xf>
    <xf numFmtId="1" fontId="37" fillId="0" borderId="0" xfId="2" applyNumberFormat="1" applyFont="1"/>
    <xf numFmtId="0" fontId="35" fillId="0" borderId="0" xfId="2" applyFont="1" applyBorder="1" applyAlignment="1">
      <alignment vertical="top"/>
    </xf>
    <xf numFmtId="0" fontId="34" fillId="0" borderId="0" xfId="2" applyNumberFormat="1" applyFont="1" applyBorder="1" applyAlignment="1">
      <alignment vertical="top"/>
    </xf>
    <xf numFmtId="49" fontId="34" fillId="0" borderId="0" xfId="2" applyNumberFormat="1" applyFont="1" applyBorder="1" applyAlignment="1">
      <alignment vertical="top"/>
    </xf>
    <xf numFmtId="0" fontId="34" fillId="0" borderId="2" xfId="2" applyFont="1" applyBorder="1" applyAlignment="1">
      <alignment vertical="top"/>
    </xf>
    <xf numFmtId="0" fontId="19" fillId="0" borderId="0" xfId="2"/>
    <xf numFmtId="0" fontId="54" fillId="0" borderId="0" xfId="2" applyFont="1"/>
    <xf numFmtId="0" fontId="55" fillId="0" borderId="0" xfId="2" applyFont="1"/>
    <xf numFmtId="3" fontId="40" fillId="0" borderId="0" xfId="2" applyNumberFormat="1" applyFont="1" applyAlignment="1">
      <alignment horizontal="right"/>
    </xf>
    <xf numFmtId="0" fontId="34" fillId="2" borderId="1" xfId="2" applyFont="1" applyFill="1" applyBorder="1" applyAlignment="1">
      <alignment horizontal="left"/>
    </xf>
    <xf numFmtId="3" fontId="33" fillId="0" borderId="0" xfId="2" applyNumberFormat="1" applyFont="1" applyAlignment="1">
      <alignment horizontal="right"/>
    </xf>
    <xf numFmtId="164" fontId="57" fillId="0" borderId="0" xfId="2" applyNumberFormat="1" applyFont="1" applyAlignment="1">
      <alignment vertical="center"/>
    </xf>
    <xf numFmtId="164" fontId="59" fillId="0" borderId="0" xfId="2" applyNumberFormat="1" applyFont="1" applyAlignment="1">
      <alignment vertical="center"/>
    </xf>
    <xf numFmtId="0" fontId="35" fillId="0" borderId="0" xfId="2" applyFont="1" applyAlignment="1"/>
    <xf numFmtId="164" fontId="59" fillId="0" borderId="0" xfId="2" applyNumberFormat="1" applyFont="1"/>
    <xf numFmtId="164" fontId="47" fillId="0" borderId="0" xfId="2" applyNumberFormat="1" applyFont="1" applyBorder="1"/>
    <xf numFmtId="0" fontId="19" fillId="0" borderId="0" xfId="2"/>
    <xf numFmtId="14" fontId="54" fillId="0" borderId="0" xfId="2" applyNumberFormat="1" applyFont="1"/>
    <xf numFmtId="0" fontId="36" fillId="0" borderId="0" xfId="2" applyFont="1" applyFill="1"/>
    <xf numFmtId="0" fontId="36" fillId="0" borderId="0" xfId="2" applyFont="1" applyFill="1" applyAlignment="1">
      <alignment horizontal="center"/>
    </xf>
    <xf numFmtId="164" fontId="22" fillId="0" borderId="0" xfId="2" applyNumberFormat="1" applyFont="1" applyFill="1" applyBorder="1"/>
    <xf numFmtId="164" fontId="22" fillId="0" borderId="0" xfId="2" applyNumberFormat="1" applyFont="1" applyFill="1"/>
    <xf numFmtId="0" fontId="19" fillId="0" borderId="0" xfId="2" applyFill="1"/>
    <xf numFmtId="164" fontId="27" fillId="0" borderId="0" xfId="2" applyNumberFormat="1" applyFont="1" applyFill="1"/>
    <xf numFmtId="0" fontId="30" fillId="0" borderId="0" xfId="2" applyFont="1" applyFill="1" applyAlignment="1">
      <alignment horizontal="justify" wrapText="1"/>
    </xf>
    <xf numFmtId="0" fontId="34" fillId="0" borderId="2" xfId="2" applyFont="1" applyFill="1" applyBorder="1" applyAlignment="1">
      <alignment horizontal="right" wrapText="1"/>
    </xf>
    <xf numFmtId="0" fontId="35" fillId="0" borderId="0" xfId="2" applyFont="1" applyFill="1" applyBorder="1" applyAlignment="1">
      <alignment horizontal="right" wrapText="1"/>
    </xf>
    <xf numFmtId="0" fontId="24" fillId="0" borderId="0" xfId="2" applyFont="1" applyFill="1"/>
    <xf numFmtId="164" fontId="22" fillId="0" borderId="0" xfId="2" applyNumberFormat="1" applyFont="1" applyFill="1" applyAlignment="1">
      <alignment horizontal="right"/>
    </xf>
    <xf numFmtId="164" fontId="27" fillId="0" borderId="0" xfId="2" applyNumberFormat="1" applyFont="1" applyFill="1" applyAlignment="1">
      <alignment horizontal="right"/>
    </xf>
    <xf numFmtId="0" fontId="30" fillId="0" borderId="0" xfId="2" applyFont="1" applyFill="1" applyAlignment="1">
      <alignment horizontal="right" wrapText="1"/>
    </xf>
    <xf numFmtId="0" fontId="34" fillId="0" borderId="0" xfId="2" applyFont="1" applyBorder="1" applyAlignment="1">
      <alignment horizontal="left" vertical="top"/>
    </xf>
    <xf numFmtId="0" fontId="34" fillId="0" borderId="2" xfId="2" applyFont="1" applyBorder="1" applyAlignment="1">
      <alignment horizontal="left" vertical="top"/>
    </xf>
    <xf numFmtId="0" fontId="19" fillId="0" borderId="0" xfId="2"/>
    <xf numFmtId="0" fontId="19" fillId="0" borderId="0" xfId="2"/>
    <xf numFmtId="0" fontId="35" fillId="0" borderId="0" xfId="2" applyFont="1" applyAlignment="1">
      <alignment wrapText="1"/>
    </xf>
    <xf numFmtId="164" fontId="59" fillId="0" borderId="0" xfId="2" applyNumberFormat="1" applyFont="1" applyAlignment="1"/>
    <xf numFmtId="0" fontId="35" fillId="0" borderId="1" xfId="2" applyFont="1" applyBorder="1" applyAlignment="1">
      <alignment horizontal="left" wrapText="1"/>
    </xf>
    <xf numFmtId="0" fontId="39" fillId="0" borderId="1" xfId="2" applyFont="1" applyBorder="1" applyAlignment="1"/>
    <xf numFmtId="0" fontId="34" fillId="0" borderId="1" xfId="2" applyFont="1" applyBorder="1" applyAlignment="1">
      <alignment vertical="top"/>
    </xf>
    <xf numFmtId="0" fontId="34" fillId="0" borderId="0" xfId="2" quotePrefix="1" applyNumberFormat="1" applyFont="1" applyBorder="1" applyAlignment="1">
      <alignment vertical="top"/>
    </xf>
    <xf numFmtId="0" fontId="34" fillId="0" borderId="2" xfId="2" applyFont="1" applyBorder="1" applyAlignment="1">
      <alignment horizontal="center" vertical="top"/>
    </xf>
    <xf numFmtId="49" fontId="63" fillId="0" borderId="0" xfId="2" applyNumberFormat="1" applyFont="1"/>
    <xf numFmtId="49" fontId="40" fillId="0" borderId="2" xfId="2" applyNumberFormat="1" applyFont="1" applyBorder="1" applyAlignment="1">
      <alignment horizontal="right"/>
    </xf>
    <xf numFmtId="49" fontId="64" fillId="0" borderId="0" xfId="2" applyNumberFormat="1" applyFont="1" applyBorder="1" applyAlignment="1">
      <alignment horizontal="right"/>
    </xf>
    <xf numFmtId="49" fontId="40" fillId="0" borderId="1" xfId="2" applyNumberFormat="1" applyFont="1" applyBorder="1" applyAlignment="1">
      <alignment horizontal="right"/>
    </xf>
    <xf numFmtId="49" fontId="33" fillId="0" borderId="0" xfId="2" applyNumberFormat="1" applyFont="1" applyAlignment="1">
      <alignment horizontal="right"/>
    </xf>
    <xf numFmtId="49" fontId="40" fillId="0" borderId="0" xfId="2" applyNumberFormat="1" applyFont="1" applyAlignment="1">
      <alignment horizontal="right"/>
    </xf>
    <xf numFmtId="49" fontId="59" fillId="0" borderId="0" xfId="2" applyNumberFormat="1" applyFont="1"/>
    <xf numFmtId="49" fontId="63" fillId="0" borderId="0" xfId="2" applyNumberFormat="1" applyFont="1" applyAlignment="1">
      <alignment vertical="top"/>
    </xf>
    <xf numFmtId="0" fontId="65" fillId="0" borderId="0" xfId="2" applyFont="1"/>
    <xf numFmtId="0" fontId="40" fillId="0" borderId="2" xfId="2" applyFont="1" applyBorder="1" applyAlignment="1">
      <alignment horizontal="right" vertical="top"/>
    </xf>
    <xf numFmtId="0" fontId="64" fillId="0" borderId="0" xfId="2" applyFont="1" applyBorder="1" applyAlignment="1">
      <alignment horizontal="right" vertical="top"/>
    </xf>
    <xf numFmtId="0" fontId="40" fillId="0" borderId="1" xfId="2" applyFont="1" applyBorder="1" applyAlignment="1">
      <alignment horizontal="right"/>
    </xf>
    <xf numFmtId="0" fontId="66" fillId="0" borderId="0" xfId="2" applyFont="1"/>
    <xf numFmtId="0" fontId="63" fillId="0" borderId="0" xfId="2" applyFont="1"/>
    <xf numFmtId="0" fontId="40" fillId="0" borderId="1" xfId="2" applyNumberFormat="1" applyFont="1" applyBorder="1" applyAlignment="1">
      <alignment horizontal="right"/>
    </xf>
    <xf numFmtId="0" fontId="59" fillId="0" borderId="0" xfId="2" applyFont="1"/>
    <xf numFmtId="0" fontId="40" fillId="0" borderId="0" xfId="2" applyFont="1" applyBorder="1" applyAlignment="1">
      <alignment horizontal="right"/>
    </xf>
    <xf numFmtId="1" fontId="40" fillId="0" borderId="0" xfId="2" applyNumberFormat="1" applyFont="1" applyAlignment="1">
      <alignment horizontal="right"/>
    </xf>
    <xf numFmtId="1" fontId="40" fillId="0" borderId="0" xfId="2" applyNumberFormat="1" applyFont="1" applyBorder="1" applyAlignment="1">
      <alignment horizontal="right"/>
    </xf>
    <xf numFmtId="0" fontId="40" fillId="0" borderId="0" xfId="2" applyFont="1" applyBorder="1" applyAlignment="1">
      <alignment horizontal="right" vertical="top"/>
    </xf>
    <xf numFmtId="0" fontId="63" fillId="0" borderId="0" xfId="2" applyFont="1" applyBorder="1"/>
    <xf numFmtId="0" fontId="65" fillId="0" borderId="0" xfId="2" applyFont="1" applyAlignment="1">
      <alignment vertical="top" wrapText="1"/>
    </xf>
    <xf numFmtId="0" fontId="66" fillId="0" borderId="0" xfId="2" applyFont="1" applyBorder="1"/>
    <xf numFmtId="0" fontId="40" fillId="0" borderId="0" xfId="2" applyFont="1" applyBorder="1" applyAlignment="1">
      <alignment horizontal="right" wrapText="1"/>
    </xf>
    <xf numFmtId="0" fontId="64" fillId="0" borderId="1" xfId="2" applyFont="1" applyBorder="1" applyAlignment="1">
      <alignment horizontal="right" wrapText="1"/>
    </xf>
    <xf numFmtId="0" fontId="40" fillId="0" borderId="0" xfId="2" applyFont="1"/>
    <xf numFmtId="0" fontId="64" fillId="0" borderId="0" xfId="2" applyFont="1" applyBorder="1" applyAlignment="1">
      <alignment horizontal="right" wrapText="1"/>
    </xf>
    <xf numFmtId="0" fontId="33" fillId="0" borderId="0" xfId="2" applyFont="1" applyBorder="1" applyAlignment="1"/>
    <xf numFmtId="164" fontId="40" fillId="0" borderId="0" xfId="1" applyNumberFormat="1" applyFont="1" applyBorder="1" applyAlignment="1"/>
    <xf numFmtId="0" fontId="59" fillId="0" borderId="0" xfId="2" applyFont="1" applyBorder="1"/>
    <xf numFmtId="0" fontId="40" fillId="0" borderId="0" xfId="2" applyFont="1" applyBorder="1"/>
    <xf numFmtId="0" fontId="33" fillId="0" borderId="0" xfId="2" applyFont="1" applyBorder="1" applyAlignment="1">
      <alignment horizontal="right" wrapText="1"/>
    </xf>
    <xf numFmtId="0" fontId="64" fillId="0" borderId="1" xfId="2" applyFont="1" applyBorder="1" applyAlignment="1">
      <alignment horizontal="right" vertical="top"/>
    </xf>
    <xf numFmtId="164" fontId="57" fillId="0" borderId="0" xfId="2" applyNumberFormat="1" applyFont="1" applyBorder="1"/>
    <xf numFmtId="0" fontId="40" fillId="0" borderId="0" xfId="2" applyFont="1" applyBorder="1" applyAlignment="1">
      <alignment horizontal="right" vertical="top" wrapText="1"/>
    </xf>
    <xf numFmtId="0" fontId="64" fillId="0" borderId="1" xfId="2" applyFont="1" applyBorder="1" applyAlignment="1">
      <alignment horizontal="right" vertical="top" wrapText="1"/>
    </xf>
    <xf numFmtId="0" fontId="22" fillId="0" borderId="2" xfId="2" applyFont="1" applyBorder="1" applyAlignment="1">
      <alignment horizontal="center" vertical="top"/>
    </xf>
    <xf numFmtId="0" fontId="22" fillId="0" borderId="2" xfId="2" applyFont="1" applyBorder="1" applyAlignment="1">
      <alignment vertical="top"/>
    </xf>
    <xf numFmtId="49" fontId="16" fillId="0" borderId="0" xfId="2" applyNumberFormat="1" applyFont="1" applyBorder="1" applyAlignment="1">
      <alignment horizontal="center" vertical="top"/>
    </xf>
    <xf numFmtId="0" fontId="22" fillId="0" borderId="0" xfId="2" applyFont="1" applyBorder="1" applyAlignment="1">
      <alignment vertical="top"/>
    </xf>
    <xf numFmtId="0" fontId="31" fillId="0" borderId="0" xfId="2" applyFont="1" applyBorder="1" applyAlignment="1">
      <alignment horizontal="center" vertical="top"/>
    </xf>
    <xf numFmtId="0" fontId="31" fillId="0" borderId="0" xfId="2" applyFont="1" applyBorder="1" applyAlignment="1">
      <alignment vertical="top"/>
    </xf>
    <xf numFmtId="1" fontId="66" fillId="0" borderId="0" xfId="2" applyNumberFormat="1" applyFont="1"/>
    <xf numFmtId="1" fontId="40" fillId="0" borderId="0" xfId="2" applyNumberFormat="1" applyFont="1"/>
    <xf numFmtId="1" fontId="63" fillId="0" borderId="0" xfId="2" applyNumberFormat="1" applyFont="1"/>
    <xf numFmtId="0" fontId="63" fillId="0" borderId="0" xfId="2" applyFont="1" applyAlignment="1">
      <alignment vertical="top" wrapText="1"/>
    </xf>
    <xf numFmtId="0" fontId="19" fillId="0" borderId="0" xfId="2" applyAlignment="1">
      <alignment vertical="top"/>
    </xf>
    <xf numFmtId="0" fontId="34" fillId="0" borderId="0" xfId="2" applyFont="1" applyAlignment="1">
      <alignment horizontal="left"/>
    </xf>
    <xf numFmtId="0" fontId="19" fillId="0" borderId="0" xfId="2" applyAlignment="1">
      <alignment vertical="top" wrapText="1"/>
    </xf>
    <xf numFmtId="0" fontId="34" fillId="0" borderId="0" xfId="2" applyFont="1" applyBorder="1" applyAlignment="1">
      <alignment horizontal="left" vertical="top"/>
    </xf>
    <xf numFmtId="0" fontId="19" fillId="0" borderId="0" xfId="2"/>
    <xf numFmtId="0" fontId="19" fillId="0" borderId="0" xfId="2" applyAlignment="1">
      <alignment vertical="center"/>
    </xf>
    <xf numFmtId="0" fontId="14" fillId="0" borderId="0" xfId="6"/>
    <xf numFmtId="0" fontId="14" fillId="0" borderId="0" xfId="6" applyAlignment="1">
      <alignment vertical="top"/>
    </xf>
    <xf numFmtId="0" fontId="14" fillId="0" borderId="0" xfId="6" applyAlignment="1">
      <alignment vertical="top" wrapText="1"/>
    </xf>
    <xf numFmtId="0" fontId="62" fillId="0" borderId="0" xfId="0" applyFont="1" applyAlignment="1">
      <alignment vertical="center"/>
    </xf>
    <xf numFmtId="0" fontId="0" fillId="0" borderId="0" xfId="0" applyFont="1"/>
    <xf numFmtId="0" fontId="0" fillId="2" borderId="0" xfId="0" applyFill="1"/>
    <xf numFmtId="0" fontId="69" fillId="2" borderId="0" xfId="0" applyFont="1" applyFill="1" applyAlignment="1">
      <alignment vertical="center"/>
    </xf>
    <xf numFmtId="0" fontId="38" fillId="2" borderId="0" xfId="0" applyFont="1" applyFill="1" applyAlignment="1">
      <alignment vertical="center"/>
    </xf>
    <xf numFmtId="0" fontId="0" fillId="2" borderId="0" xfId="0" applyFont="1" applyFill="1"/>
    <xf numFmtId="0" fontId="14" fillId="0" borderId="0" xfId="2" applyFont="1" applyBorder="1"/>
    <xf numFmtId="167" fontId="22" fillId="0" borderId="0" xfId="2" applyNumberFormat="1" applyFont="1" applyBorder="1" applyAlignment="1"/>
    <xf numFmtId="1" fontId="22" fillId="0" borderId="0" xfId="2" applyNumberFormat="1" applyFont="1" applyBorder="1" applyAlignment="1"/>
    <xf numFmtId="0" fontId="34" fillId="0" borderId="0" xfId="2" applyFont="1" applyAlignment="1">
      <alignment horizontal="left"/>
    </xf>
    <xf numFmtId="0" fontId="34" fillId="0" borderId="0" xfId="2" applyFont="1" applyBorder="1" applyAlignment="1">
      <alignment horizontal="left" vertical="top"/>
    </xf>
    <xf numFmtId="0" fontId="72" fillId="0" borderId="0" xfId="2" applyFont="1" applyBorder="1" applyAlignment="1">
      <alignment horizontal="right"/>
    </xf>
    <xf numFmtId="0" fontId="40" fillId="0" borderId="2" xfId="2" applyFont="1" applyBorder="1" applyAlignment="1">
      <alignment horizontal="right" wrapText="1"/>
    </xf>
    <xf numFmtId="0" fontId="33" fillId="0" borderId="3" xfId="2" applyFont="1" applyBorder="1" applyAlignment="1">
      <alignment horizontal="right" wrapText="1"/>
    </xf>
    <xf numFmtId="0" fontId="16" fillId="2" borderId="0" xfId="1" applyFill="1"/>
    <xf numFmtId="3" fontId="19" fillId="0" borderId="0" xfId="2" applyNumberFormat="1"/>
    <xf numFmtId="0" fontId="73" fillId="0" borderId="0" xfId="2" applyFont="1" applyBorder="1" applyAlignment="1">
      <alignment vertical="top"/>
    </xf>
    <xf numFmtId="0" fontId="34" fillId="0" borderId="0" xfId="2" applyFont="1" applyFill="1" applyAlignment="1">
      <alignment vertical="top"/>
    </xf>
    <xf numFmtId="0" fontId="34" fillId="0" borderId="2" xfId="2" applyFont="1" applyFill="1" applyBorder="1" applyAlignment="1">
      <alignment horizontal="right" vertical="top" wrapText="1"/>
    </xf>
    <xf numFmtId="0" fontId="35" fillId="0" borderId="0" xfId="2" applyFont="1" applyFill="1" applyBorder="1" applyAlignment="1">
      <alignment horizontal="right" vertical="top" wrapText="1"/>
    </xf>
    <xf numFmtId="0" fontId="35" fillId="0" borderId="1" xfId="2" applyNumberFormat="1" applyFont="1" applyFill="1" applyBorder="1" applyAlignment="1">
      <alignment horizontal="right" vertical="top" wrapText="1"/>
    </xf>
    <xf numFmtId="0" fontId="73" fillId="0" borderId="0" xfId="2" applyFont="1" applyFill="1" applyAlignment="1">
      <alignment vertical="top"/>
    </xf>
    <xf numFmtId="0" fontId="35" fillId="0" borderId="0" xfId="2" applyFont="1" applyFill="1" applyAlignment="1">
      <alignment vertical="top"/>
    </xf>
    <xf numFmtId="0" fontId="39" fillId="0" borderId="0" xfId="2" applyFont="1" applyFill="1" applyAlignment="1">
      <alignment horizontal="justify" wrapText="1"/>
    </xf>
    <xf numFmtId="164" fontId="51" fillId="0" borderId="0" xfId="2" applyNumberFormat="1" applyFont="1"/>
    <xf numFmtId="0" fontId="71" fillId="2" borderId="0" xfId="0" applyFont="1" applyFill="1" applyAlignment="1">
      <alignment vertical="center"/>
    </xf>
    <xf numFmtId="0" fontId="38" fillId="2" borderId="4" xfId="0" applyFont="1" applyFill="1" applyBorder="1" applyAlignment="1">
      <alignment vertical="center" wrapText="1"/>
    </xf>
    <xf numFmtId="0" fontId="38" fillId="2" borderId="6" xfId="0" applyFont="1" applyFill="1" applyBorder="1" applyAlignment="1">
      <alignment vertical="center" wrapText="1"/>
    </xf>
    <xf numFmtId="0" fontId="37" fillId="2" borderId="0" xfId="0" applyFont="1" applyFill="1" applyBorder="1" applyAlignment="1">
      <alignment vertical="center" wrapText="1"/>
    </xf>
    <xf numFmtId="0" fontId="38" fillId="2" borderId="8" xfId="0" applyFont="1" applyFill="1" applyBorder="1" applyAlignment="1">
      <alignment vertical="center" wrapText="1"/>
    </xf>
    <xf numFmtId="0" fontId="37" fillId="2" borderId="1" xfId="0" applyFont="1" applyFill="1" applyBorder="1" applyAlignment="1">
      <alignment vertical="center" wrapText="1"/>
    </xf>
    <xf numFmtId="0" fontId="0" fillId="0" borderId="2" xfId="0" applyBorder="1"/>
    <xf numFmtId="0" fontId="0" fillId="0" borderId="1" xfId="0" applyBorder="1"/>
    <xf numFmtId="0" fontId="0" fillId="0" borderId="0" xfId="0" applyBorder="1"/>
    <xf numFmtId="0" fontId="0" fillId="0" borderId="0" xfId="0" applyFont="1" applyBorder="1"/>
    <xf numFmtId="0" fontId="37" fillId="2" borderId="2" xfId="0" applyFont="1" applyFill="1" applyBorder="1" applyAlignment="1">
      <alignment vertical="center" wrapText="1"/>
    </xf>
    <xf numFmtId="0" fontId="37" fillId="2" borderId="5" xfId="0" applyFont="1" applyFill="1" applyBorder="1" applyAlignment="1">
      <alignment vertical="center" wrapText="1"/>
    </xf>
    <xf numFmtId="0" fontId="37" fillId="2" borderId="3" xfId="0" applyFont="1" applyFill="1" applyBorder="1" applyAlignment="1">
      <alignment vertical="center" wrapText="1"/>
    </xf>
    <xf numFmtId="0" fontId="37" fillId="2" borderId="10" xfId="0" applyFont="1" applyFill="1" applyBorder="1" applyAlignment="1">
      <alignment vertical="center" wrapText="1"/>
    </xf>
    <xf numFmtId="0" fontId="37" fillId="2" borderId="11" xfId="0" applyFont="1" applyFill="1" applyBorder="1" applyAlignment="1">
      <alignment horizontal="center" vertical="center" wrapText="1"/>
    </xf>
    <xf numFmtId="0" fontId="22" fillId="2" borderId="4" xfId="1" applyFont="1" applyFill="1" applyBorder="1" applyAlignment="1">
      <alignment horizontal="center" vertical="top" wrapText="1"/>
    </xf>
    <xf numFmtId="0" fontId="22" fillId="2" borderId="11" xfId="1" applyFont="1" applyFill="1" applyBorder="1" applyAlignment="1">
      <alignment horizontal="center" vertical="top" wrapText="1"/>
    </xf>
    <xf numFmtId="0" fontId="0" fillId="0" borderId="0" xfId="0" applyFill="1"/>
    <xf numFmtId="0" fontId="0" fillId="0" borderId="0" xfId="0" applyFont="1" applyFill="1"/>
    <xf numFmtId="0" fontId="16" fillId="0" borderId="0" xfId="1" applyFill="1"/>
    <xf numFmtId="49" fontId="67" fillId="0" borderId="0" xfId="2" applyNumberFormat="1" applyFont="1"/>
    <xf numFmtId="0" fontId="12" fillId="0" borderId="0" xfId="2" applyFont="1"/>
    <xf numFmtId="0" fontId="76" fillId="0" borderId="0" xfId="2" applyFont="1"/>
    <xf numFmtId="168" fontId="39" fillId="0" borderId="0" xfId="2" applyNumberFormat="1" applyFont="1" applyBorder="1" applyAlignment="1">
      <alignment horizontal="right"/>
    </xf>
    <xf numFmtId="168" fontId="34" fillId="0" borderId="0" xfId="2" applyNumberFormat="1" applyFont="1" applyBorder="1" applyAlignment="1">
      <alignment horizontal="right"/>
    </xf>
    <xf numFmtId="168" fontId="39" fillId="0" borderId="0" xfId="2" applyNumberFormat="1" applyFont="1" applyAlignment="1">
      <alignment horizontal="right"/>
    </xf>
    <xf numFmtId="168" fontId="33" fillId="0" borderId="0" xfId="2" applyNumberFormat="1" applyFont="1" applyAlignment="1">
      <alignment horizontal="left" vertical="center"/>
    </xf>
    <xf numFmtId="168" fontId="27" fillId="0" borderId="0" xfId="1" applyNumberFormat="1" applyFont="1"/>
    <xf numFmtId="168" fontId="34" fillId="0" borderId="0" xfId="2" applyNumberFormat="1" applyFont="1" applyAlignment="1">
      <alignment horizontal="right"/>
    </xf>
    <xf numFmtId="168" fontId="40" fillId="0" borderId="0" xfId="2" applyNumberFormat="1" applyFont="1" applyAlignment="1">
      <alignment horizontal="left" vertical="center"/>
    </xf>
    <xf numFmtId="168" fontId="22" fillId="0" borderId="0" xfId="1" applyNumberFormat="1" applyFont="1"/>
    <xf numFmtId="168" fontId="40" fillId="0" borderId="0" xfId="1" applyNumberFormat="1" applyFont="1"/>
    <xf numFmtId="168" fontId="40" fillId="0" borderId="0" xfId="2" applyNumberFormat="1" applyFont="1" applyAlignment="1">
      <alignment horizontal="right"/>
    </xf>
    <xf numFmtId="168" fontId="34" fillId="0" borderId="1" xfId="2" applyNumberFormat="1" applyFont="1" applyBorder="1" applyAlignment="1">
      <alignment horizontal="right"/>
    </xf>
    <xf numFmtId="168" fontId="40" fillId="0" borderId="1" xfId="2" applyNumberFormat="1" applyFont="1" applyBorder="1" applyAlignment="1">
      <alignment horizontal="left" vertical="center"/>
    </xf>
    <xf numFmtId="168" fontId="22" fillId="0" borderId="1" xfId="1" applyNumberFormat="1" applyFont="1" applyBorder="1"/>
    <xf numFmtId="168" fontId="22" fillId="0" borderId="0" xfId="2" applyNumberFormat="1" applyFont="1" applyAlignment="1">
      <alignment horizontal="right"/>
    </xf>
    <xf numFmtId="168" fontId="27" fillId="0" borderId="0" xfId="2" applyNumberFormat="1" applyFont="1" applyAlignment="1">
      <alignment horizontal="right"/>
    </xf>
    <xf numFmtId="168" fontId="33" fillId="0" borderId="0" xfId="2" applyNumberFormat="1" applyFont="1" applyAlignment="1">
      <alignment horizontal="right"/>
    </xf>
    <xf numFmtId="168" fontId="39" fillId="0" borderId="0" xfId="2" applyNumberFormat="1" applyFont="1" applyAlignment="1"/>
    <xf numFmtId="168" fontId="33" fillId="0" borderId="0" xfId="2" applyNumberFormat="1" applyFont="1" applyAlignment="1"/>
    <xf numFmtId="168" fontId="59" fillId="0" borderId="0" xfId="2" applyNumberFormat="1" applyFont="1"/>
    <xf numFmtId="168" fontId="22" fillId="0" borderId="0" xfId="2" applyNumberFormat="1" applyFont="1"/>
    <xf numFmtId="168" fontId="40" fillId="0" borderId="0" xfId="2" applyNumberFormat="1" applyFont="1"/>
    <xf numFmtId="168" fontId="34" fillId="0" borderId="0" xfId="2" applyNumberFormat="1" applyFont="1"/>
    <xf numFmtId="168" fontId="40" fillId="0" borderId="0" xfId="2" applyNumberFormat="1" applyFont="1" applyAlignment="1">
      <alignment horizontal="right" wrapText="1"/>
    </xf>
    <xf numFmtId="168" fontId="23" fillId="0" borderId="0" xfId="2" applyNumberFormat="1" applyFont="1" applyAlignment="1">
      <alignment horizontal="right"/>
    </xf>
    <xf numFmtId="168" fontId="59" fillId="0" borderId="0" xfId="2" applyNumberFormat="1" applyFont="1" applyAlignment="1">
      <alignment horizontal="right"/>
    </xf>
    <xf numFmtId="168" fontId="23" fillId="0" borderId="0" xfId="2" applyNumberFormat="1" applyFont="1" applyAlignment="1">
      <alignment horizontal="right" wrapText="1"/>
    </xf>
    <xf numFmtId="168" fontId="59" fillId="0" borderId="0" xfId="2" applyNumberFormat="1" applyFont="1" applyAlignment="1">
      <alignment horizontal="right" wrapText="1"/>
    </xf>
    <xf numFmtId="168" fontId="23" fillId="0" borderId="0" xfId="4" applyNumberFormat="1" applyFont="1" applyAlignment="1">
      <alignment horizontal="right" wrapText="1"/>
    </xf>
    <xf numFmtId="0" fontId="37" fillId="2" borderId="7" xfId="0" applyFont="1" applyFill="1" applyBorder="1" applyAlignment="1">
      <alignment vertical="center" wrapText="1"/>
    </xf>
    <xf numFmtId="0" fontId="37" fillId="2" borderId="9" xfId="0" applyFont="1" applyFill="1" applyBorder="1" applyAlignment="1">
      <alignment vertical="center" wrapText="1"/>
    </xf>
    <xf numFmtId="0" fontId="39" fillId="0" borderId="0" xfId="2" applyFont="1" applyFill="1"/>
    <xf numFmtId="168" fontId="23" fillId="0" borderId="0" xfId="2" applyNumberFormat="1" applyFont="1"/>
    <xf numFmtId="168" fontId="27" fillId="0" borderId="0" xfId="2" applyNumberFormat="1" applyFont="1" applyAlignment="1">
      <alignment vertical="center"/>
    </xf>
    <xf numFmtId="168" fontId="33" fillId="0" borderId="0" xfId="2" applyNumberFormat="1" applyFont="1" applyAlignment="1">
      <alignment vertical="center"/>
    </xf>
    <xf numFmtId="168" fontId="40" fillId="0" borderId="0" xfId="2" applyNumberFormat="1" applyFont="1" applyAlignment="1">
      <alignment vertical="center"/>
    </xf>
    <xf numFmtId="168" fontId="40" fillId="0" borderId="0" xfId="2" applyNumberFormat="1" applyFont="1" applyAlignment="1"/>
    <xf numFmtId="164" fontId="33" fillId="0" borderId="0" xfId="2" applyNumberFormat="1" applyFont="1" applyAlignment="1">
      <alignment vertical="center"/>
    </xf>
    <xf numFmtId="164" fontId="40" fillId="0" borderId="0" xfId="2" applyNumberFormat="1" applyFont="1" applyAlignment="1">
      <alignment vertical="center"/>
    </xf>
    <xf numFmtId="164" fontId="40" fillId="0" borderId="0" xfId="2" applyNumberFormat="1" applyFont="1" applyAlignment="1"/>
    <xf numFmtId="168" fontId="22" fillId="0" borderId="1" xfId="2" applyNumberFormat="1" applyFont="1" applyBorder="1"/>
    <xf numFmtId="168" fontId="40" fillId="0" borderId="1" xfId="2" applyNumberFormat="1" applyFont="1" applyBorder="1"/>
    <xf numFmtId="0" fontId="40" fillId="0" borderId="0" xfId="2" applyFont="1" applyAlignment="1">
      <alignment vertical="center"/>
    </xf>
    <xf numFmtId="164" fontId="22" fillId="0" borderId="0" xfId="1" applyNumberFormat="1" applyFont="1" applyFill="1" applyAlignment="1">
      <alignment horizontal="right"/>
    </xf>
    <xf numFmtId="0" fontId="54" fillId="0" borderId="0" xfId="0" applyFont="1" applyBorder="1"/>
    <xf numFmtId="0" fontId="79" fillId="0" borderId="0" xfId="3" applyFont="1" applyAlignment="1" applyProtection="1">
      <alignment vertical="top" wrapText="1"/>
    </xf>
    <xf numFmtId="0" fontId="80" fillId="0" borderId="0" xfId="3" applyFont="1" applyAlignment="1" applyProtection="1">
      <alignment vertical="top"/>
    </xf>
    <xf numFmtId="0" fontId="80" fillId="0" borderId="0" xfId="3" applyFont="1" applyAlignment="1" applyProtection="1">
      <alignment vertical="top" wrapText="1"/>
    </xf>
    <xf numFmtId="0" fontId="10" fillId="0" borderId="0" xfId="6" applyFont="1" applyAlignment="1">
      <alignment vertical="top" wrapText="1"/>
    </xf>
    <xf numFmtId="49" fontId="79" fillId="0" borderId="0" xfId="3" applyNumberFormat="1" applyFont="1" applyAlignment="1" applyProtection="1">
      <alignment vertical="top" wrapText="1"/>
    </xf>
    <xf numFmtId="0" fontId="79" fillId="0" borderId="0" xfId="3" applyFont="1" applyAlignment="1" applyProtection="1">
      <alignment vertical="top"/>
    </xf>
    <xf numFmtId="0" fontId="10" fillId="0" borderId="0" xfId="6" applyFont="1" applyFill="1" applyAlignment="1">
      <alignment vertical="top" wrapText="1"/>
    </xf>
    <xf numFmtId="0" fontId="10" fillId="0" borderId="0" xfId="6" applyFont="1" applyAlignment="1">
      <alignment vertical="top"/>
    </xf>
    <xf numFmtId="0" fontId="79" fillId="0" borderId="0" xfId="3" applyFont="1" applyAlignment="1" applyProtection="1">
      <alignment horizontal="left" vertical="top" wrapText="1"/>
    </xf>
    <xf numFmtId="0" fontId="80" fillId="0" borderId="0" xfId="3" applyFont="1" applyAlignment="1" applyProtection="1">
      <alignment horizontal="left" vertical="top" wrapText="1"/>
    </xf>
    <xf numFmtId="0" fontId="74" fillId="0" borderId="0" xfId="2" applyFont="1" applyAlignment="1">
      <alignment horizontal="left"/>
    </xf>
    <xf numFmtId="0" fontId="81" fillId="2" borderId="0" xfId="0" applyFont="1" applyFill="1" applyAlignment="1">
      <alignment vertical="center"/>
    </xf>
    <xf numFmtId="0" fontId="61" fillId="2" borderId="0" xfId="0" applyFont="1" applyFill="1" applyAlignment="1">
      <alignment vertical="center"/>
    </xf>
    <xf numFmtId="0" fontId="23" fillId="2" borderId="0" xfId="0" applyFont="1" applyFill="1"/>
    <xf numFmtId="0" fontId="8" fillId="0" borderId="0" xfId="0" applyFont="1" applyBorder="1"/>
    <xf numFmtId="0" fontId="34" fillId="0" borderId="1" xfId="2" applyNumberFormat="1" applyFont="1" applyBorder="1" applyAlignment="1">
      <alignment vertical="top"/>
    </xf>
    <xf numFmtId="49" fontId="16" fillId="0" borderId="1" xfId="2" applyNumberFormat="1" applyFont="1" applyBorder="1" applyAlignment="1">
      <alignment horizontal="center" vertical="top"/>
    </xf>
    <xf numFmtId="49" fontId="34" fillId="0" borderId="1" xfId="2" applyNumberFormat="1" applyFont="1" applyBorder="1" applyAlignment="1">
      <alignment vertical="top"/>
    </xf>
    <xf numFmtId="0" fontId="11" fillId="0" borderId="0" xfId="2" applyFont="1"/>
    <xf numFmtId="169" fontId="22" fillId="2" borderId="1" xfId="2" applyNumberFormat="1" applyFont="1" applyFill="1" applyBorder="1" applyAlignment="1">
      <alignment horizontal="right"/>
    </xf>
    <xf numFmtId="0" fontId="74" fillId="0" borderId="0" xfId="2" applyFont="1" applyAlignment="1">
      <alignment vertical="top"/>
    </xf>
    <xf numFmtId="0" fontId="38" fillId="0" borderId="0" xfId="2" applyFont="1" applyAlignment="1">
      <alignment vertical="top"/>
    </xf>
    <xf numFmtId="0" fontId="65" fillId="0" borderId="0" xfId="2" applyFont="1" applyAlignment="1">
      <alignment vertical="top"/>
    </xf>
    <xf numFmtId="0" fontId="37" fillId="0" borderId="0" xfId="2" applyFont="1" applyAlignment="1">
      <alignment vertical="top"/>
    </xf>
    <xf numFmtId="0" fontId="66" fillId="0" borderId="0" xfId="2" applyFont="1" applyAlignment="1">
      <alignment vertical="top"/>
    </xf>
    <xf numFmtId="0" fontId="61" fillId="0" borderId="0" xfId="0" applyFont="1" applyAlignment="1">
      <alignment vertical="center"/>
    </xf>
    <xf numFmtId="0" fontId="82" fillId="0" borderId="0" xfId="15" applyFont="1" applyAlignment="1">
      <alignment vertical="center"/>
    </xf>
    <xf numFmtId="0" fontId="6" fillId="0" borderId="0" xfId="15"/>
    <xf numFmtId="0" fontId="8" fillId="0" borderId="0" xfId="0" applyFont="1" applyAlignment="1">
      <alignment vertical="center" wrapText="1"/>
    </xf>
    <xf numFmtId="0" fontId="6" fillId="0" borderId="0" xfId="15" applyAlignment="1">
      <alignment horizontal="left" wrapText="1"/>
    </xf>
    <xf numFmtId="0" fontId="36" fillId="0" borderId="0" xfId="15" applyFont="1" applyAlignment="1">
      <alignment vertical="top"/>
    </xf>
    <xf numFmtId="0" fontId="34" fillId="0" borderId="0" xfId="0" applyFont="1" applyAlignment="1">
      <alignment vertical="center"/>
    </xf>
    <xf numFmtId="0" fontId="83" fillId="0" borderId="0" xfId="0" applyFont="1" applyAlignment="1">
      <alignment vertical="center"/>
    </xf>
    <xf numFmtId="0" fontId="8" fillId="0" borderId="0" xfId="0" applyFont="1" applyAlignment="1">
      <alignment vertical="center"/>
    </xf>
    <xf numFmtId="0" fontId="6" fillId="0" borderId="0" xfId="15" applyAlignment="1">
      <alignment horizontal="left"/>
    </xf>
    <xf numFmtId="0" fontId="6" fillId="0" borderId="0" xfId="15" applyFont="1"/>
    <xf numFmtId="0" fontId="19" fillId="0" borderId="0" xfId="2" applyAlignment="1">
      <alignment vertical="top"/>
    </xf>
    <xf numFmtId="0" fontId="38" fillId="0" borderId="0" xfId="2" applyFont="1" applyAlignment="1">
      <alignment vertical="top" wrapText="1"/>
    </xf>
    <xf numFmtId="0" fontId="8" fillId="0" borderId="0" xfId="2" applyFont="1" applyAlignment="1">
      <alignment vertical="top"/>
    </xf>
    <xf numFmtId="0" fontId="8" fillId="0" borderId="0" xfId="2" applyFont="1"/>
    <xf numFmtId="0" fontId="38" fillId="2" borderId="12" xfId="16" applyFont="1" applyFill="1" applyBorder="1" applyAlignment="1">
      <alignment vertical="center"/>
    </xf>
    <xf numFmtId="0" fontId="38" fillId="2" borderId="10" xfId="16" applyFont="1" applyFill="1" applyBorder="1" applyAlignment="1">
      <alignment vertical="center"/>
    </xf>
    <xf numFmtId="0" fontId="38" fillId="2" borderId="11" xfId="17" applyFont="1" applyFill="1" applyBorder="1"/>
    <xf numFmtId="0" fontId="38" fillId="2" borderId="12" xfId="16" applyFont="1" applyFill="1" applyBorder="1" applyAlignment="1">
      <alignment vertical="center" wrapText="1"/>
    </xf>
    <xf numFmtId="0" fontId="77" fillId="2" borderId="0" xfId="16" applyFont="1" applyFill="1" applyAlignment="1">
      <alignment vertical="center" wrapText="1"/>
    </xf>
    <xf numFmtId="0" fontId="77" fillId="2" borderId="0" xfId="16" applyFont="1" applyFill="1" applyAlignment="1">
      <alignment vertical="center"/>
    </xf>
    <xf numFmtId="0" fontId="51" fillId="2" borderId="0" xfId="17" applyFont="1" applyFill="1"/>
    <xf numFmtId="0" fontId="38" fillId="2" borderId="13" xfId="16" applyFont="1" applyFill="1" applyBorder="1" applyAlignment="1">
      <alignment vertical="top"/>
    </xf>
    <xf numFmtId="0" fontId="38" fillId="2" borderId="2" xfId="16" applyFont="1" applyFill="1" applyBorder="1" applyAlignment="1">
      <alignment vertical="top"/>
    </xf>
    <xf numFmtId="0" fontId="78" fillId="2" borderId="0" xfId="16" applyFont="1" applyFill="1" applyAlignment="1">
      <alignment vertical="center"/>
    </xf>
    <xf numFmtId="0" fontId="78" fillId="2" borderId="0" xfId="17" applyFont="1" applyFill="1"/>
    <xf numFmtId="0" fontId="8" fillId="2" borderId="14" xfId="16" applyFont="1" applyFill="1" applyBorder="1" applyAlignment="1">
      <alignment vertical="top"/>
    </xf>
    <xf numFmtId="0" fontId="8" fillId="2" borderId="0" xfId="16" applyFont="1" applyFill="1" applyBorder="1" applyAlignment="1">
      <alignment vertical="top"/>
    </xf>
    <xf numFmtId="0" fontId="75" fillId="2" borderId="0" xfId="16" applyFont="1" applyFill="1" applyAlignment="1">
      <alignment vertical="center"/>
    </xf>
    <xf numFmtId="0" fontId="75" fillId="2" borderId="0" xfId="17" applyFont="1" applyFill="1"/>
    <xf numFmtId="0" fontId="8" fillId="2" borderId="0" xfId="16" applyFont="1" applyFill="1" applyBorder="1" applyAlignment="1">
      <alignment vertical="top" wrapText="1"/>
    </xf>
    <xf numFmtId="0" fontId="8" fillId="2" borderId="15" xfId="16" applyFont="1" applyFill="1" applyBorder="1" applyAlignment="1">
      <alignment vertical="top"/>
    </xf>
    <xf numFmtId="0" fontId="8" fillId="2" borderId="1" xfId="16" applyFont="1" applyFill="1" applyBorder="1" applyAlignment="1">
      <alignment vertical="top"/>
    </xf>
    <xf numFmtId="0" fontId="38" fillId="2" borderId="15" xfId="16" applyFont="1" applyFill="1" applyBorder="1" applyAlignment="1">
      <alignment vertical="top"/>
    </xf>
    <xf numFmtId="0" fontId="38" fillId="2" borderId="1" xfId="16" applyFont="1" applyFill="1" applyBorder="1" applyAlignment="1">
      <alignment vertical="top"/>
    </xf>
    <xf numFmtId="0" fontId="5" fillId="2" borderId="0" xfId="16" applyFill="1"/>
    <xf numFmtId="0" fontId="4" fillId="0" borderId="0" xfId="15" applyFont="1"/>
    <xf numFmtId="0" fontId="4" fillId="0" borderId="0" xfId="2" applyFont="1"/>
    <xf numFmtId="0" fontId="4" fillId="0" borderId="0" xfId="2" applyFont="1" applyAlignment="1">
      <alignment vertical="top"/>
    </xf>
    <xf numFmtId="0" fontId="34" fillId="0" borderId="0" xfId="2" applyFont="1" applyBorder="1" applyAlignment="1">
      <alignment horizontal="right"/>
    </xf>
    <xf numFmtId="0" fontId="29" fillId="0" borderId="0" xfId="2" applyFont="1" applyAlignment="1"/>
    <xf numFmtId="0" fontId="29" fillId="0" borderId="0" xfId="2" applyFont="1"/>
    <xf numFmtId="0" fontId="4" fillId="0" borderId="0" xfId="6" applyFont="1"/>
    <xf numFmtId="0" fontId="4" fillId="0" borderId="0" xfId="6" applyFont="1" applyAlignment="1">
      <alignment vertical="top"/>
    </xf>
    <xf numFmtId="0" fontId="3" fillId="0" borderId="0" xfId="15" applyFont="1"/>
    <xf numFmtId="0" fontId="3" fillId="0" borderId="0" xfId="2" applyFont="1"/>
    <xf numFmtId="0" fontId="2" fillId="0" borderId="0" xfId="2" applyFont="1"/>
    <xf numFmtId="0" fontId="34" fillId="0" borderId="0" xfId="2" applyFont="1" applyBorder="1" applyAlignment="1">
      <alignment horizontal="left" vertical="top"/>
    </xf>
    <xf numFmtId="0" fontId="8" fillId="0" borderId="0" xfId="0" applyFont="1" applyFill="1" applyAlignment="1">
      <alignment vertical="center" wrapText="1"/>
    </xf>
    <xf numFmtId="0" fontId="1" fillId="0" borderId="0" xfId="15" applyFont="1" applyFill="1" applyAlignment="1">
      <alignment horizontal="left" wrapText="1"/>
    </xf>
    <xf numFmtId="0" fontId="51" fillId="0" borderId="0" xfId="2" applyFont="1" applyFill="1"/>
    <xf numFmtId="0" fontId="4" fillId="0" borderId="0" xfId="2" applyFont="1" applyFill="1"/>
    <xf numFmtId="0" fontId="1" fillId="0" borderId="0" xfId="2" applyFont="1" applyFill="1"/>
    <xf numFmtId="3" fontId="19" fillId="0" borderId="0" xfId="2" applyNumberFormat="1" applyFill="1"/>
    <xf numFmtId="0" fontId="31" fillId="0" borderId="0" xfId="2" applyFont="1" applyAlignment="1"/>
    <xf numFmtId="168" fontId="22" fillId="0" borderId="0" xfId="2" applyNumberFormat="1" applyFont="1" applyFill="1"/>
    <xf numFmtId="168" fontId="40" fillId="0" borderId="0" xfId="2" applyNumberFormat="1" applyFont="1" applyFill="1" applyAlignment="1">
      <alignment vertical="center"/>
    </xf>
    <xf numFmtId="0" fontId="29" fillId="0" borderId="0" xfId="2" applyFont="1" applyFill="1" applyBorder="1" applyAlignment="1">
      <alignment horizontal="right"/>
    </xf>
    <xf numFmtId="0" fontId="34" fillId="0" borderId="0" xfId="2" applyFont="1" applyAlignment="1">
      <alignment horizontal="center"/>
    </xf>
    <xf numFmtId="1" fontId="34" fillId="0" borderId="0" xfId="2" applyNumberFormat="1" applyFont="1" applyBorder="1" applyAlignment="1">
      <alignment horizontal="center" wrapText="1"/>
    </xf>
    <xf numFmtId="1" fontId="34" fillId="0" borderId="0" xfId="2" applyNumberFormat="1" applyFont="1" applyBorder="1" applyAlignment="1">
      <alignment wrapText="1"/>
    </xf>
    <xf numFmtId="0" fontId="34" fillId="0" borderId="0" xfId="2" applyFont="1" applyBorder="1" applyAlignment="1">
      <alignment horizontal="center" wrapText="1"/>
    </xf>
    <xf numFmtId="0" fontId="34" fillId="0" borderId="0" xfId="2" applyFont="1" applyBorder="1" applyAlignment="1">
      <alignment horizontal="center"/>
    </xf>
    <xf numFmtId="0" fontId="22" fillId="0" borderId="0" xfId="2" applyFont="1" applyBorder="1" applyAlignment="1">
      <alignment horizontal="center"/>
    </xf>
    <xf numFmtId="0" fontId="34" fillId="0" borderId="0" xfId="2" applyFont="1" applyBorder="1" applyAlignment="1">
      <alignment wrapText="1"/>
    </xf>
    <xf numFmtId="0" fontId="40" fillId="0" borderId="0" xfId="2" applyFont="1" applyAlignment="1">
      <alignment horizontal="center"/>
    </xf>
    <xf numFmtId="0" fontId="34" fillId="0" borderId="0" xfId="2" applyFont="1" applyBorder="1" applyAlignment="1">
      <alignment horizontal="left" vertical="center"/>
    </xf>
    <xf numFmtId="0" fontId="34" fillId="0" borderId="0" xfId="2" applyFont="1" applyAlignment="1">
      <alignment vertical="center"/>
    </xf>
    <xf numFmtId="0" fontId="31" fillId="0" borderId="0" xfId="2" applyFont="1" applyBorder="1" applyAlignment="1">
      <alignment horizontal="center" vertical="center"/>
    </xf>
    <xf numFmtId="1" fontId="34" fillId="0" borderId="0" xfId="2" applyNumberFormat="1" applyFont="1" applyBorder="1" applyAlignment="1">
      <alignment vertical="center" wrapText="1"/>
    </xf>
    <xf numFmtId="0" fontId="34" fillId="0" borderId="0" xfId="2" applyFont="1" applyBorder="1" applyAlignment="1">
      <alignment horizontal="center" vertical="center" wrapText="1"/>
    </xf>
    <xf numFmtId="0" fontId="35" fillId="0" borderId="0" xfId="2" applyFont="1" applyBorder="1" applyAlignment="1">
      <alignment horizontal="center" vertical="center"/>
    </xf>
    <xf numFmtId="0" fontId="34" fillId="0" borderId="0" xfId="2" applyFont="1" applyFill="1"/>
    <xf numFmtId="0" fontId="10" fillId="0" borderId="0" xfId="6" applyFont="1" applyFill="1" applyAlignment="1">
      <alignment vertical="top"/>
    </xf>
    <xf numFmtId="0" fontId="34" fillId="0" borderId="1" xfId="2" applyNumberFormat="1" applyFont="1" applyFill="1" applyBorder="1" applyAlignment="1">
      <alignment horizontal="right" wrapText="1"/>
    </xf>
    <xf numFmtId="49" fontId="40" fillId="0" borderId="0" xfId="2" applyNumberFormat="1" applyFont="1" applyFill="1" applyAlignment="1">
      <alignment horizontal="right"/>
    </xf>
    <xf numFmtId="168" fontId="40" fillId="0" borderId="0" xfId="1" applyNumberFormat="1" applyFont="1" applyAlignment="1">
      <alignment horizontal="left"/>
    </xf>
    <xf numFmtId="168" fontId="40" fillId="0" borderId="0" xfId="2" applyNumberFormat="1" applyFont="1" applyAlignment="1">
      <alignment horizontal="left"/>
    </xf>
    <xf numFmtId="49" fontId="88" fillId="0" borderId="0" xfId="2" applyNumberFormat="1" applyFont="1" applyAlignment="1">
      <alignment horizontal="left"/>
    </xf>
    <xf numFmtId="168" fontId="88" fillId="0" borderId="0" xfId="2" applyNumberFormat="1" applyFont="1" applyAlignment="1">
      <alignment horizontal="left"/>
    </xf>
    <xf numFmtId="168" fontId="88" fillId="0" borderId="0" xfId="2" applyNumberFormat="1" applyFont="1" applyAlignment="1">
      <alignment horizontal="left" vertical="center"/>
    </xf>
    <xf numFmtId="168" fontId="88" fillId="0" borderId="0" xfId="2" applyNumberFormat="1" applyFont="1" applyAlignment="1">
      <alignment vertical="center"/>
    </xf>
    <xf numFmtId="168" fontId="88" fillId="0" borderId="0" xfId="2" applyNumberFormat="1" applyFont="1"/>
    <xf numFmtId="3" fontId="88" fillId="0" borderId="0" xfId="2" applyNumberFormat="1" applyFont="1" applyBorder="1" applyAlignment="1">
      <alignment horizontal="left" vertical="center"/>
    </xf>
    <xf numFmtId="164" fontId="88" fillId="0" borderId="0" xfId="2" applyNumberFormat="1" applyFont="1" applyAlignment="1">
      <alignment vertical="center"/>
    </xf>
    <xf numFmtId="0" fontId="38" fillId="0" borderId="0" xfId="2" applyFont="1" applyFill="1" applyAlignment="1">
      <alignment vertical="top"/>
    </xf>
    <xf numFmtId="0" fontId="38" fillId="0" borderId="0" xfId="2" applyFont="1" applyFill="1"/>
    <xf numFmtId="0" fontId="74" fillId="0" borderId="0" xfId="2" applyFont="1" applyFill="1" applyAlignment="1">
      <alignment vertical="top"/>
    </xf>
    <xf numFmtId="0" fontId="34" fillId="0" borderId="0" xfId="2" applyFont="1" applyFill="1" applyBorder="1" applyAlignment="1">
      <alignment horizontal="center" vertical="top"/>
    </xf>
    <xf numFmtId="0" fontId="36" fillId="0" borderId="2" xfId="2" applyFont="1" applyFill="1" applyBorder="1"/>
    <xf numFmtId="0" fontId="36" fillId="0" borderId="0" xfId="2" applyFont="1" applyFill="1" applyBorder="1"/>
    <xf numFmtId="0" fontId="19" fillId="0" borderId="1" xfId="2" applyFill="1" applyBorder="1"/>
    <xf numFmtId="0" fontId="35" fillId="0" borderId="0" xfId="2" applyNumberFormat="1" applyFont="1" applyFill="1" applyBorder="1" applyAlignment="1">
      <alignment horizontal="right" vertical="top" wrapText="1"/>
    </xf>
    <xf numFmtId="164" fontId="27" fillId="0" borderId="0" xfId="2" applyNumberFormat="1" applyFont="1" applyFill="1" applyAlignment="1"/>
    <xf numFmtId="165" fontId="27" fillId="0" borderId="0" xfId="2" applyNumberFormat="1" applyFont="1" applyFill="1" applyBorder="1" applyAlignment="1"/>
    <xf numFmtId="164" fontId="27" fillId="0" borderId="0" xfId="2" applyNumberFormat="1" applyFont="1" applyFill="1" applyBorder="1" applyAlignment="1"/>
    <xf numFmtId="49" fontId="33" fillId="0" borderId="0" xfId="2" applyNumberFormat="1" applyFont="1" applyFill="1" applyAlignment="1">
      <alignment horizontal="right"/>
    </xf>
    <xf numFmtId="165" fontId="22" fillId="0" borderId="0" xfId="2" applyNumberFormat="1" applyFont="1" applyFill="1" applyBorder="1" applyAlignment="1"/>
    <xf numFmtId="165" fontId="22" fillId="0" borderId="0" xfId="11" applyNumberFormat="1" applyFont="1" applyFill="1" applyBorder="1" applyAlignment="1"/>
    <xf numFmtId="164" fontId="31" fillId="0" borderId="0" xfId="2" applyNumberFormat="1" applyFont="1" applyFill="1" applyBorder="1" applyAlignment="1"/>
    <xf numFmtId="164" fontId="22" fillId="0" borderId="0" xfId="2" applyNumberFormat="1" applyFont="1" applyFill="1" applyBorder="1" applyAlignment="1"/>
    <xf numFmtId="165" fontId="27" fillId="0" borderId="0" xfId="2" applyNumberFormat="1" applyFont="1" applyFill="1" applyAlignment="1"/>
    <xf numFmtId="165" fontId="22" fillId="0" borderId="0" xfId="2" applyNumberFormat="1" applyFont="1" applyFill="1" applyAlignment="1"/>
    <xf numFmtId="164" fontId="22" fillId="0" borderId="0" xfId="2" applyNumberFormat="1" applyFont="1" applyFill="1" applyAlignment="1"/>
    <xf numFmtId="164" fontId="27" fillId="0" borderId="1" xfId="2" applyNumberFormat="1" applyFont="1" applyFill="1" applyBorder="1"/>
    <xf numFmtId="0" fontId="51" fillId="0" borderId="1" xfId="2" applyFont="1" applyFill="1" applyBorder="1"/>
    <xf numFmtId="164" fontId="27" fillId="0" borderId="1" xfId="2" applyNumberFormat="1" applyFont="1" applyFill="1" applyBorder="1" applyAlignment="1">
      <alignment horizontal="right"/>
    </xf>
    <xf numFmtId="49" fontId="40" fillId="0" borderId="1" xfId="2" applyNumberFormat="1" applyFont="1" applyFill="1" applyBorder="1" applyAlignment="1">
      <alignment horizontal="right"/>
    </xf>
    <xf numFmtId="168" fontId="34" fillId="0" borderId="0" xfId="2" applyNumberFormat="1" applyFont="1" applyFill="1" applyAlignment="1">
      <alignment horizontal="right"/>
    </xf>
    <xf numFmtId="168" fontId="40" fillId="0" borderId="0" xfId="2" applyNumberFormat="1" applyFont="1" applyFill="1" applyAlignment="1">
      <alignment horizontal="left"/>
    </xf>
    <xf numFmtId="168" fontId="40" fillId="0" borderId="0" xfId="2" applyNumberFormat="1" applyFont="1" applyFill="1" applyAlignment="1">
      <alignment horizontal="right"/>
    </xf>
    <xf numFmtId="168" fontId="22" fillId="0" borderId="0" xfId="2" applyNumberFormat="1" applyFont="1" applyFill="1" applyAlignment="1">
      <alignment horizontal="right"/>
    </xf>
    <xf numFmtId="0" fontId="48" fillId="0" borderId="0" xfId="2" applyFont="1" applyFill="1" applyAlignment="1">
      <alignment wrapText="1"/>
    </xf>
    <xf numFmtId="168" fontId="47" fillId="0" borderId="0" xfId="2" applyNumberFormat="1" applyFont="1" applyFill="1" applyAlignment="1">
      <alignment horizontal="right"/>
    </xf>
    <xf numFmtId="168" fontId="57" fillId="0" borderId="0" xfId="2" applyNumberFormat="1" applyFont="1" applyFill="1" applyAlignment="1">
      <alignment horizontal="right"/>
    </xf>
    <xf numFmtId="168" fontId="88" fillId="0" borderId="0" xfId="2" applyNumberFormat="1" applyFont="1" applyFill="1" applyAlignment="1">
      <alignment horizontal="left"/>
    </xf>
    <xf numFmtId="0" fontId="63" fillId="0" borderId="0" xfId="2" applyFont="1" applyFill="1" applyAlignment="1">
      <alignment horizontal="left"/>
    </xf>
    <xf numFmtId="0" fontId="35" fillId="0" borderId="0" xfId="2" applyFont="1" applyFill="1" applyAlignment="1">
      <alignment horizontal="left" wrapText="1"/>
    </xf>
    <xf numFmtId="168" fontId="25" fillId="0" borderId="0" xfId="2" applyNumberFormat="1" applyFont="1" applyFill="1" applyAlignment="1">
      <alignment horizontal="right"/>
    </xf>
    <xf numFmtId="168" fontId="59" fillId="0" borderId="0" xfId="2" applyNumberFormat="1" applyFont="1" applyFill="1" applyAlignment="1">
      <alignment horizontal="right"/>
    </xf>
    <xf numFmtId="168" fontId="25" fillId="0" borderId="0" xfId="1" applyNumberFormat="1" applyFont="1" applyFill="1" applyAlignment="1">
      <alignment horizontal="right"/>
    </xf>
    <xf numFmtId="0" fontId="48" fillId="0" borderId="0" xfId="2" applyFont="1" applyFill="1" applyAlignment="1">
      <alignment horizontal="left" wrapText="1"/>
    </xf>
    <xf numFmtId="0" fontId="34" fillId="0" borderId="0" xfId="2" applyFont="1" applyFill="1" applyAlignment="1">
      <alignment horizontal="left"/>
    </xf>
    <xf numFmtId="0" fontId="39" fillId="0" borderId="0" xfId="2" applyFont="1" applyFill="1" applyAlignment="1">
      <alignment horizontal="left"/>
    </xf>
    <xf numFmtId="168" fontId="47" fillId="0" borderId="0" xfId="1" applyNumberFormat="1" applyFont="1" applyFill="1" applyAlignment="1">
      <alignment horizontal="right"/>
    </xf>
    <xf numFmtId="168" fontId="59" fillId="0" borderId="0" xfId="2" applyNumberFormat="1" applyFont="1" applyFill="1" applyBorder="1" applyAlignment="1">
      <alignment horizontal="right"/>
    </xf>
    <xf numFmtId="0" fontId="34" fillId="0" borderId="0" xfId="2" applyFont="1" applyFill="1" applyAlignment="1">
      <alignment horizontal="justify"/>
    </xf>
    <xf numFmtId="0" fontId="48" fillId="0" borderId="1" xfId="2" applyFont="1" applyFill="1" applyBorder="1" applyAlignment="1">
      <alignment horizontal="left" wrapText="1"/>
    </xf>
    <xf numFmtId="168" fontId="47" fillId="0" borderId="1" xfId="2" applyNumberFormat="1" applyFont="1" applyFill="1" applyBorder="1" applyAlignment="1">
      <alignment horizontal="right"/>
    </xf>
    <xf numFmtId="168" fontId="57" fillId="0" borderId="1" xfId="2" applyNumberFormat="1" applyFont="1" applyFill="1" applyBorder="1" applyAlignment="1">
      <alignment horizontal="right"/>
    </xf>
    <xf numFmtId="168" fontId="88" fillId="0" borderId="1" xfId="2" applyNumberFormat="1" applyFont="1" applyFill="1" applyBorder="1" applyAlignment="1">
      <alignment horizontal="left"/>
    </xf>
    <xf numFmtId="0" fontId="34" fillId="0" borderId="1" xfId="2" applyFont="1" applyFill="1" applyBorder="1" applyAlignment="1">
      <alignment horizontal="left" vertical="top"/>
    </xf>
    <xf numFmtId="0" fontId="34" fillId="0" borderId="1" xfId="2" applyFont="1" applyFill="1" applyBorder="1"/>
    <xf numFmtId="1" fontId="34" fillId="0" borderId="1" xfId="2" applyNumberFormat="1" applyFont="1" applyFill="1" applyBorder="1" applyAlignment="1">
      <alignment horizontal="center" wrapText="1"/>
    </xf>
    <xf numFmtId="0" fontId="40" fillId="0" borderId="0" xfId="2" applyFont="1" applyFill="1" applyBorder="1"/>
    <xf numFmtId="0" fontId="34" fillId="0" borderId="0" xfId="2" applyFont="1" applyFill="1" applyAlignment="1">
      <alignment horizontal="center" wrapText="1"/>
    </xf>
    <xf numFmtId="0" fontId="40" fillId="0" borderId="0" xfId="2" applyFont="1" applyFill="1"/>
    <xf numFmtId="0" fontId="34" fillId="0" borderId="0" xfId="2" applyFont="1" applyFill="1" applyBorder="1"/>
    <xf numFmtId="1" fontId="34" fillId="0" borderId="2" xfId="2" applyNumberFormat="1" applyFont="1" applyFill="1" applyBorder="1" applyAlignment="1">
      <alignment horizontal="right" vertical="top" wrapText="1"/>
    </xf>
    <xf numFmtId="1" fontId="40" fillId="0" borderId="2" xfId="2" applyNumberFormat="1" applyFont="1" applyFill="1" applyBorder="1" applyAlignment="1">
      <alignment horizontal="right" vertical="top"/>
    </xf>
    <xf numFmtId="1" fontId="22" fillId="0" borderId="1" xfId="2" applyNumberFormat="1" applyFont="1" applyFill="1" applyBorder="1" applyAlignment="1"/>
    <xf numFmtId="164" fontId="31" fillId="0" borderId="1" xfId="2" applyNumberFormat="1" applyFont="1" applyFill="1" applyBorder="1" applyAlignment="1">
      <alignment vertical="top"/>
    </xf>
    <xf numFmtId="164" fontId="22" fillId="0" borderId="1" xfId="2" applyNumberFormat="1" applyFont="1" applyFill="1" applyBorder="1" applyAlignment="1">
      <alignment wrapText="1"/>
    </xf>
    <xf numFmtId="1" fontId="35" fillId="0" borderId="1" xfId="2" applyNumberFormat="1" applyFont="1" applyFill="1" applyBorder="1" applyAlignment="1">
      <alignment horizontal="right" vertical="top" wrapText="1"/>
    </xf>
    <xf numFmtId="1" fontId="64" fillId="0" borderId="1" xfId="2" applyNumberFormat="1" applyFont="1" applyFill="1" applyBorder="1" applyAlignment="1">
      <alignment horizontal="right" vertical="top"/>
    </xf>
    <xf numFmtId="167" fontId="22" fillId="0" borderId="0" xfId="2" applyNumberFormat="1" applyFont="1" applyFill="1" applyAlignment="1"/>
    <xf numFmtId="1" fontId="22" fillId="0" borderId="0" xfId="2" applyNumberFormat="1" applyFont="1" applyFill="1" applyAlignment="1"/>
    <xf numFmtId="164" fontId="22" fillId="0" borderId="0" xfId="2" applyNumberFormat="1" applyFont="1" applyFill="1" applyAlignment="1">
      <alignment wrapText="1"/>
    </xf>
    <xf numFmtId="164" fontId="40" fillId="0" borderId="0" xfId="2" applyNumberFormat="1" applyFont="1" applyFill="1" applyAlignment="1">
      <alignment horizontal="right"/>
    </xf>
    <xf numFmtId="1" fontId="22" fillId="0" borderId="0" xfId="2" applyNumberFormat="1" applyFont="1" applyFill="1" applyAlignment="1">
      <alignment wrapText="1"/>
    </xf>
    <xf numFmtId="167" fontId="22" fillId="0" borderId="0" xfId="2" applyNumberFormat="1" applyFont="1" applyFill="1" applyAlignment="1">
      <alignment vertical="top"/>
    </xf>
    <xf numFmtId="1" fontId="22" fillId="0" borderId="0" xfId="2" applyNumberFormat="1" applyFont="1" applyFill="1" applyAlignment="1">
      <alignment vertical="top"/>
    </xf>
    <xf numFmtId="164" fontId="22" fillId="0" borderId="0" xfId="2" applyNumberFormat="1" applyFont="1" applyFill="1" applyAlignment="1">
      <alignment vertical="top" wrapText="1"/>
    </xf>
    <xf numFmtId="168" fontId="22" fillId="0" borderId="0" xfId="2" applyNumberFormat="1" applyFont="1" applyFill="1" applyAlignment="1">
      <alignment horizontal="right" vertical="top"/>
    </xf>
    <xf numFmtId="168" fontId="40" fillId="0" borderId="0" xfId="2" applyNumberFormat="1" applyFont="1" applyFill="1" applyAlignment="1">
      <alignment horizontal="right" vertical="top"/>
    </xf>
    <xf numFmtId="168" fontId="88" fillId="0" borderId="0" xfId="2" applyNumberFormat="1" applyFont="1" applyFill="1" applyAlignment="1">
      <alignment horizontal="left" vertical="top"/>
    </xf>
    <xf numFmtId="164" fontId="40" fillId="0" borderId="0" xfId="2" applyNumberFormat="1" applyFont="1" applyFill="1" applyAlignment="1">
      <alignment horizontal="right" vertical="top"/>
    </xf>
    <xf numFmtId="167" fontId="29" fillId="0" borderId="0" xfId="2" applyNumberFormat="1" applyFont="1" applyFill="1" applyAlignment="1"/>
    <xf numFmtId="0" fontId="22" fillId="0" borderId="0" xfId="2" applyFont="1" applyFill="1" applyAlignment="1">
      <alignment vertical="top"/>
    </xf>
    <xf numFmtId="168" fontId="22" fillId="0" borderId="0" xfId="2" applyNumberFormat="1" applyFont="1" applyFill="1" applyBorder="1" applyAlignment="1">
      <alignment horizontal="right"/>
    </xf>
    <xf numFmtId="168" fontId="22" fillId="0" borderId="0" xfId="1" applyNumberFormat="1" applyFont="1" applyFill="1" applyAlignment="1">
      <alignment horizontal="right"/>
    </xf>
    <xf numFmtId="164" fontId="31" fillId="0" borderId="0" xfId="2" applyNumberFormat="1" applyFont="1" applyFill="1" applyAlignment="1">
      <alignment wrapText="1"/>
    </xf>
    <xf numFmtId="164" fontId="27" fillId="0" borderId="1" xfId="2" applyNumberFormat="1" applyFont="1" applyFill="1" applyBorder="1" applyAlignment="1">
      <alignment vertical="center"/>
    </xf>
    <xf numFmtId="164" fontId="27" fillId="0" borderId="1" xfId="2" applyNumberFormat="1" applyFont="1" applyFill="1" applyBorder="1" applyAlignment="1">
      <alignment vertical="center" wrapText="1"/>
    </xf>
    <xf numFmtId="168" fontId="27" fillId="0" borderId="1" xfId="2" applyNumberFormat="1" applyFont="1" applyFill="1" applyBorder="1" applyAlignment="1">
      <alignment horizontal="right" vertical="center"/>
    </xf>
    <xf numFmtId="168" fontId="33" fillId="0" borderId="1" xfId="2" applyNumberFormat="1" applyFont="1" applyFill="1" applyBorder="1" applyAlignment="1">
      <alignment horizontal="right" vertical="center"/>
    </xf>
    <xf numFmtId="168" fontId="88" fillId="0" borderId="1" xfId="2" applyNumberFormat="1" applyFont="1" applyFill="1" applyBorder="1" applyAlignment="1">
      <alignment horizontal="left" vertical="center"/>
    </xf>
    <xf numFmtId="0" fontId="40" fillId="0" borderId="0" xfId="2" applyFont="1" applyFill="1" applyAlignment="1">
      <alignment vertical="center"/>
    </xf>
    <xf numFmtId="168" fontId="40" fillId="0" borderId="0" xfId="2" applyNumberFormat="1" applyFont="1" applyFill="1" applyBorder="1" applyAlignment="1">
      <alignment horizontal="right"/>
    </xf>
    <xf numFmtId="0" fontId="40" fillId="0" borderId="0" xfId="2" applyFont="1" applyFill="1" applyAlignment="1">
      <alignment vertical="top"/>
    </xf>
    <xf numFmtId="168" fontId="88" fillId="0" borderId="0" xfId="2" applyNumberFormat="1" applyFont="1" applyFill="1" applyBorder="1" applyAlignment="1">
      <alignment horizontal="left"/>
    </xf>
    <xf numFmtId="164" fontId="22" fillId="0" borderId="0" xfId="2" applyNumberFormat="1" applyFont="1" applyFill="1" applyBorder="1" applyAlignment="1">
      <alignment vertical="top"/>
    </xf>
    <xf numFmtId="164" fontId="22" fillId="0" borderId="0" xfId="2" applyNumberFormat="1" applyFont="1" applyFill="1" applyBorder="1" applyAlignment="1">
      <alignment wrapText="1"/>
    </xf>
    <xf numFmtId="164" fontId="27" fillId="0" borderId="0" xfId="2" applyNumberFormat="1" applyFont="1" applyFill="1" applyBorder="1" applyAlignment="1">
      <alignment vertical="center"/>
    </xf>
    <xf numFmtId="164" fontId="22" fillId="0" borderId="0" xfId="2" applyNumberFormat="1" applyFont="1" applyFill="1" applyBorder="1" applyAlignment="1">
      <alignment vertical="center"/>
    </xf>
    <xf numFmtId="167" fontId="22" fillId="0" borderId="0" xfId="2" applyNumberFormat="1" applyFont="1" applyFill="1" applyBorder="1" applyAlignment="1">
      <alignment vertical="center"/>
    </xf>
    <xf numFmtId="168" fontId="27" fillId="0" borderId="0" xfId="2" applyNumberFormat="1" applyFont="1" applyFill="1" applyBorder="1" applyAlignment="1">
      <alignment horizontal="right" vertical="center"/>
    </xf>
    <xf numFmtId="168" fontId="33" fillId="0" borderId="0" xfId="2" applyNumberFormat="1" applyFont="1" applyFill="1" applyBorder="1" applyAlignment="1">
      <alignment horizontal="right" vertical="center"/>
    </xf>
    <xf numFmtId="168" fontId="88" fillId="0" borderId="0" xfId="2" applyNumberFormat="1" applyFont="1" applyFill="1" applyBorder="1" applyAlignment="1">
      <alignment horizontal="left" vertical="center"/>
    </xf>
    <xf numFmtId="0" fontId="33" fillId="0" borderId="0" xfId="2" applyFont="1" applyFill="1" applyBorder="1" applyAlignment="1">
      <alignment vertical="center"/>
    </xf>
    <xf numFmtId="167" fontId="22" fillId="0" borderId="1" xfId="2" applyNumberFormat="1" applyFont="1" applyFill="1" applyBorder="1" applyAlignment="1">
      <alignment vertical="center"/>
    </xf>
    <xf numFmtId="168" fontId="22" fillId="0" borderId="1" xfId="2" applyNumberFormat="1" applyFont="1" applyFill="1" applyBorder="1" applyAlignment="1">
      <alignment horizontal="right" vertical="center"/>
    </xf>
    <xf numFmtId="168" fontId="40" fillId="0" borderId="1" xfId="2" applyNumberFormat="1" applyFont="1" applyFill="1" applyBorder="1" applyAlignment="1">
      <alignment horizontal="right" vertical="center"/>
    </xf>
    <xf numFmtId="170" fontId="25" fillId="2" borderId="0" xfId="2" applyNumberFormat="1" applyFont="1" applyFill="1" applyAlignment="1">
      <alignment horizontal="right"/>
    </xf>
    <xf numFmtId="0" fontId="56" fillId="3" borderId="0" xfId="2" applyFont="1" applyFill="1" applyAlignment="1">
      <alignment horizontal="center" vertical="center"/>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9" fillId="0" borderId="0" xfId="3" applyFont="1" applyAlignment="1" applyProtection="1">
      <alignment horizontal="left" vertical="center" wrapText="1"/>
    </xf>
    <xf numFmtId="164" fontId="25" fillId="0" borderId="0" xfId="2" applyNumberFormat="1" applyFont="1" applyAlignment="1">
      <alignment horizontal="left" wrapText="1"/>
    </xf>
    <xf numFmtId="164" fontId="25" fillId="0" borderId="0" xfId="2" applyNumberFormat="1" applyFont="1" applyAlignment="1">
      <alignment horizontal="left"/>
    </xf>
    <xf numFmtId="0" fontId="38" fillId="0" borderId="0" xfId="2" applyFont="1" applyAlignment="1">
      <alignment horizontal="left" vertical="top" wrapText="1"/>
    </xf>
    <xf numFmtId="0" fontId="19" fillId="0" borderId="0" xfId="2" applyAlignment="1">
      <alignment vertical="top"/>
    </xf>
    <xf numFmtId="0" fontId="34" fillId="0" borderId="0" xfId="2" applyFont="1" applyAlignment="1">
      <alignment horizontal="left" wrapText="1"/>
    </xf>
    <xf numFmtId="0" fontId="34" fillId="0" borderId="0" xfId="2" applyFont="1" applyAlignment="1">
      <alignment horizontal="left"/>
    </xf>
    <xf numFmtId="0" fontId="23" fillId="0" borderId="0" xfId="2" applyFont="1" applyAlignment="1"/>
    <xf numFmtId="0" fontId="19" fillId="0" borderId="0" xfId="2" applyAlignment="1"/>
    <xf numFmtId="0" fontId="74" fillId="0" borderId="1" xfId="2" applyFont="1" applyBorder="1" applyAlignment="1">
      <alignment horizontal="left" vertical="top" wrapText="1"/>
    </xf>
    <xf numFmtId="0" fontId="23" fillId="0" borderId="0" xfId="2" applyFont="1" applyAlignment="1">
      <alignment horizontal="left" wrapText="1"/>
    </xf>
    <xf numFmtId="0" fontId="23" fillId="0" borderId="0" xfId="2" applyFont="1" applyAlignment="1">
      <alignment horizontal="left"/>
    </xf>
    <xf numFmtId="0" fontId="38" fillId="0" borderId="0" xfId="2" applyNumberFormat="1" applyFont="1" applyAlignment="1">
      <alignment horizontal="left" vertical="top" wrapText="1"/>
    </xf>
    <xf numFmtId="0" fontId="38" fillId="0" borderId="0" xfId="2" applyFont="1" applyAlignment="1">
      <alignment vertical="top" wrapText="1"/>
    </xf>
    <xf numFmtId="0" fontId="19" fillId="0" borderId="0" xfId="2" applyAlignment="1">
      <alignment vertical="top" wrapText="1"/>
    </xf>
    <xf numFmtId="0" fontId="34" fillId="0" borderId="3" xfId="2" applyFont="1" applyBorder="1" applyAlignment="1">
      <alignment horizontal="center" vertical="top" wrapText="1"/>
    </xf>
    <xf numFmtId="0" fontId="34" fillId="0" borderId="1" xfId="2" applyFont="1" applyBorder="1" applyAlignment="1">
      <alignment horizontal="center" vertical="top" wrapText="1"/>
    </xf>
    <xf numFmtId="0" fontId="35" fillId="0" borderId="1" xfId="2" applyFont="1" applyBorder="1" applyAlignment="1">
      <alignment horizontal="center" vertical="top" wrapText="1"/>
    </xf>
    <xf numFmtId="0" fontId="35" fillId="0" borderId="0" xfId="2" applyFont="1" applyAlignment="1">
      <alignment horizontal="left" wrapText="1"/>
    </xf>
    <xf numFmtId="0" fontId="34" fillId="0" borderId="2" xfId="2" applyFont="1" applyBorder="1" applyAlignment="1">
      <alignment horizontal="center" vertical="top" wrapText="1"/>
    </xf>
    <xf numFmtId="0" fontId="31" fillId="0" borderId="3" xfId="2" applyFont="1" applyFill="1" applyBorder="1" applyAlignment="1">
      <alignment horizontal="center" vertical="top" wrapText="1"/>
    </xf>
    <xf numFmtId="0" fontId="35" fillId="0" borderId="1" xfId="2" applyFont="1" applyBorder="1" applyAlignment="1">
      <alignment horizontal="center" vertical="center"/>
    </xf>
    <xf numFmtId="0" fontId="34" fillId="0" borderId="0" xfId="2" applyFont="1" applyAlignment="1">
      <alignment horizontal="center"/>
    </xf>
    <xf numFmtId="0" fontId="34" fillId="0" borderId="2" xfId="2" applyFont="1" applyBorder="1" applyAlignment="1">
      <alignment horizontal="left" vertical="top"/>
    </xf>
    <xf numFmtId="0" fontId="34" fillId="0" borderId="0" xfId="2" applyFont="1" applyBorder="1" applyAlignment="1">
      <alignment horizontal="left" vertical="top"/>
    </xf>
    <xf numFmtId="0" fontId="38" fillId="0" borderId="0" xfId="2" applyFont="1" applyAlignment="1"/>
    <xf numFmtId="0" fontId="74" fillId="0" borderId="0" xfId="2" applyFont="1" applyAlignment="1">
      <alignment horizontal="left" vertical="top" wrapText="1"/>
    </xf>
    <xf numFmtId="1" fontId="22" fillId="0" borderId="0" xfId="2" applyNumberFormat="1" applyFont="1" applyFill="1" applyAlignment="1">
      <alignment horizontal="left" vertical="top" wrapText="1"/>
    </xf>
    <xf numFmtId="1" fontId="22" fillId="0" borderId="0" xfId="2" applyNumberFormat="1" applyFont="1" applyFill="1" applyAlignment="1">
      <alignment horizontal="left" wrapText="1"/>
    </xf>
    <xf numFmtId="1" fontId="34" fillId="0" borderId="1" xfId="2" applyNumberFormat="1" applyFont="1" applyFill="1" applyBorder="1" applyAlignment="1">
      <alignment horizontal="center" wrapText="1"/>
    </xf>
    <xf numFmtId="1" fontId="34" fillId="0" borderId="1" xfId="2" applyNumberFormat="1" applyFont="1" applyFill="1" applyBorder="1" applyAlignment="1">
      <alignment horizontal="center"/>
    </xf>
    <xf numFmtId="1" fontId="34" fillId="0" borderId="0" xfId="2" applyNumberFormat="1" applyFont="1" applyFill="1" applyBorder="1" applyAlignment="1">
      <alignment horizontal="center"/>
    </xf>
    <xf numFmtId="164" fontId="22" fillId="0" borderId="2" xfId="2" applyNumberFormat="1" applyFont="1" applyFill="1" applyBorder="1" applyAlignment="1">
      <alignment horizontal="left" vertical="top" wrapText="1"/>
    </xf>
    <xf numFmtId="0" fontId="37" fillId="2" borderId="0" xfId="0" applyFont="1" applyFill="1" applyAlignment="1">
      <alignment horizontal="left" vertical="center" wrapText="1"/>
    </xf>
    <xf numFmtId="0" fontId="8" fillId="2" borderId="0" xfId="0" applyFont="1" applyFill="1" applyAlignment="1">
      <alignment horizontal="left" vertical="center"/>
    </xf>
    <xf numFmtId="0" fontId="37" fillId="2" borderId="0" xfId="0" applyFont="1" applyFill="1" applyAlignment="1">
      <alignment horizontal="left" vertical="center"/>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16" applyFont="1" applyFill="1" applyBorder="1" applyAlignment="1">
      <alignment horizontal="left" vertical="top" wrapText="1"/>
    </xf>
    <xf numFmtId="0" fontId="5" fillId="2" borderId="0" xfId="16" applyFont="1" applyFill="1" applyAlignment="1">
      <alignment horizontal="left"/>
    </xf>
    <xf numFmtId="0" fontId="5" fillId="2" borderId="0" xfId="16" applyFill="1" applyAlignment="1">
      <alignment horizontal="left"/>
    </xf>
    <xf numFmtId="0" fontId="85" fillId="2" borderId="0" xfId="3" applyFont="1" applyFill="1" applyAlignment="1" applyProtection="1">
      <alignment horizontal="left" vertical="center" wrapText="1"/>
    </xf>
    <xf numFmtId="0" fontId="70" fillId="2" borderId="0" xfId="0" applyFont="1" applyFill="1" applyAlignment="1">
      <alignment horizontal="left" vertical="center" wrapText="1"/>
    </xf>
    <xf numFmtId="0" fontId="38" fillId="2" borderId="0" xfId="0" applyFont="1" applyFill="1" applyAlignment="1">
      <alignment horizontal="left" vertical="center"/>
    </xf>
    <xf numFmtId="0" fontId="8" fillId="2" borderId="6" xfId="16" applyFont="1" applyFill="1" applyBorder="1" applyAlignment="1">
      <alignment horizontal="left" vertical="top" wrapText="1"/>
    </xf>
    <xf numFmtId="0" fontId="8" fillId="2" borderId="7" xfId="16" applyFont="1" applyFill="1" applyBorder="1" applyAlignment="1">
      <alignment horizontal="left" vertical="top" wrapText="1"/>
    </xf>
    <xf numFmtId="0" fontId="38" fillId="2" borderId="4" xfId="16" applyFont="1" applyFill="1" applyBorder="1" applyAlignment="1">
      <alignment horizontal="left" vertical="top" wrapText="1"/>
    </xf>
    <xf numFmtId="0" fontId="38" fillId="2" borderId="5" xfId="16" applyFont="1" applyFill="1" applyBorder="1" applyAlignment="1">
      <alignment horizontal="left" vertical="top" wrapText="1"/>
    </xf>
    <xf numFmtId="0" fontId="38" fillId="2" borderId="2" xfId="0" applyFont="1" applyFill="1" applyBorder="1" applyAlignment="1">
      <alignment vertical="center" wrapText="1"/>
    </xf>
    <xf numFmtId="0" fontId="38" fillId="2" borderId="1" xfId="0" applyFont="1" applyFill="1" applyBorder="1" applyAlignment="1">
      <alignment vertical="center" wrapText="1"/>
    </xf>
    <xf numFmtId="0" fontId="38" fillId="2" borderId="5" xfId="0" applyFont="1" applyFill="1" applyBorder="1" applyAlignment="1">
      <alignment vertical="center" wrapText="1"/>
    </xf>
    <xf numFmtId="0" fontId="38" fillId="2" borderId="9" xfId="0" applyFont="1" applyFill="1" applyBorder="1" applyAlignment="1">
      <alignment vertical="center" wrapText="1"/>
    </xf>
    <xf numFmtId="0" fontId="37" fillId="2" borderId="2" xfId="0" applyFont="1" applyFill="1" applyBorder="1" applyAlignment="1">
      <alignment vertical="center" wrapText="1"/>
    </xf>
    <xf numFmtId="0" fontId="37" fillId="2" borderId="5" xfId="0" applyFont="1" applyFill="1" applyBorder="1" applyAlignment="1">
      <alignment vertical="center" wrapText="1"/>
    </xf>
    <xf numFmtId="0" fontId="38" fillId="2" borderId="0" xfId="0" applyFont="1" applyFill="1" applyBorder="1" applyAlignment="1">
      <alignment vertical="center" wrapText="1"/>
    </xf>
    <xf numFmtId="0" fontId="38" fillId="2" borderId="7" xfId="0" applyFont="1" applyFill="1" applyBorder="1" applyAlignment="1">
      <alignment vertical="center" wrapText="1"/>
    </xf>
  </cellXfs>
  <cellStyles count="18">
    <cellStyle name="Hyperlänk" xfId="3" builtinId="8"/>
    <cellStyle name="Normal" xfId="0" builtinId="0"/>
    <cellStyle name="Normal 2" xfId="1"/>
    <cellStyle name="Normal 3" xfId="2"/>
    <cellStyle name="Normal 3 2" xfId="5"/>
    <cellStyle name="Normal 3 2 2" xfId="7"/>
    <cellStyle name="Normal 3 2 2 2" xfId="11"/>
    <cellStyle name="Normal 3 2 3" xfId="8"/>
    <cellStyle name="Normal 3 2 3 2" xfId="10"/>
    <cellStyle name="Normal 3 2 3 2 2" xfId="17"/>
    <cellStyle name="Normal 3 2 3 3" xfId="14"/>
    <cellStyle name="Normal 3 2 3 4" xfId="15"/>
    <cellStyle name="Normal 4" xfId="6"/>
    <cellStyle name="Normal 4 2" xfId="12"/>
    <cellStyle name="Normal 5" xfId="9"/>
    <cellStyle name="Normal 5 2" xfId="16"/>
    <cellStyle name="Tusental 2" xfId="4"/>
    <cellStyle name="Tusental 2 2" xfId="13"/>
  </cellStyles>
  <dxfs count="7">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1"/>
      </font>
    </dxf>
    <dxf>
      <border>
        <bottom style="thin">
          <color auto="1"/>
        </bottom>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114300</xdr:rowOff>
    </xdr:from>
    <xdr:ext cx="1836965" cy="1238250"/>
    <xdr:pic>
      <xdr:nvPicPr>
        <xdr:cNvPr id="2" name="Bildobjekt 1" descr="Trafikanalys_RGB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04875"/>
          <a:ext cx="183696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7</xdr:row>
      <xdr:rowOff>122467</xdr:rowOff>
    </xdr:from>
    <xdr:ext cx="3118757" cy="457200"/>
    <xdr:pic>
      <xdr:nvPicPr>
        <xdr:cNvPr id="3" name="Bildobjekt 3" descr="sos_farg_sve.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3929" y="1673681"/>
          <a:ext cx="3118757"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42</xdr:row>
      <xdr:rowOff>38100</xdr:rowOff>
    </xdr:from>
    <xdr:to>
      <xdr:col>2</xdr:col>
      <xdr:colOff>934974</xdr:colOff>
      <xdr:row>42</xdr:row>
      <xdr:rowOff>257700</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344150"/>
          <a:ext cx="1487424" cy="21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42</xdr:row>
      <xdr:rowOff>38100</xdr:rowOff>
    </xdr:from>
    <xdr:to>
      <xdr:col>2</xdr:col>
      <xdr:colOff>934974</xdr:colOff>
      <xdr:row>42</xdr:row>
      <xdr:rowOff>257700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344150"/>
          <a:ext cx="1487424" cy="219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2</xdr:col>
      <xdr:colOff>934974</xdr:colOff>
      <xdr:row>43</xdr:row>
      <xdr:rowOff>257700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506075"/>
          <a:ext cx="1487424" cy="21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48</xdr:row>
      <xdr:rowOff>38100</xdr:rowOff>
    </xdr:from>
    <xdr:to>
      <xdr:col>2</xdr:col>
      <xdr:colOff>925449</xdr:colOff>
      <xdr:row>48</xdr:row>
      <xdr:rowOff>257700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344025"/>
          <a:ext cx="1487424" cy="21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51</xdr:row>
      <xdr:rowOff>47625</xdr:rowOff>
    </xdr:from>
    <xdr:to>
      <xdr:col>2</xdr:col>
      <xdr:colOff>868299</xdr:colOff>
      <xdr:row>52</xdr:row>
      <xdr:rowOff>525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134600"/>
          <a:ext cx="1487424" cy="21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45</xdr:row>
      <xdr:rowOff>38100</xdr:rowOff>
    </xdr:from>
    <xdr:to>
      <xdr:col>0</xdr:col>
      <xdr:colOff>1506474</xdr:colOff>
      <xdr:row>45</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343900"/>
          <a:ext cx="1487424" cy="21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50</xdr:row>
      <xdr:rowOff>38100</xdr:rowOff>
    </xdr:from>
    <xdr:to>
      <xdr:col>0</xdr:col>
      <xdr:colOff>1506474</xdr:colOff>
      <xdr:row>50</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029575"/>
          <a:ext cx="1487424" cy="21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41</xdr:row>
      <xdr:rowOff>38100</xdr:rowOff>
    </xdr:from>
    <xdr:to>
      <xdr:col>1</xdr:col>
      <xdr:colOff>1363599</xdr:colOff>
      <xdr:row>41</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420225"/>
          <a:ext cx="1487424" cy="219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41</xdr:row>
      <xdr:rowOff>38100</xdr:rowOff>
    </xdr:from>
    <xdr:to>
      <xdr:col>1</xdr:col>
      <xdr:colOff>1363599</xdr:colOff>
      <xdr:row>41</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420225"/>
          <a:ext cx="1487424" cy="219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1</xdr:col>
      <xdr:colOff>49149</xdr:colOff>
      <xdr:row>43</xdr:row>
      <xdr:rowOff>257700</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53925"/>
          <a:ext cx="1487424" cy="219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1</xdr:col>
      <xdr:colOff>49149</xdr:colOff>
      <xdr:row>43</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53925"/>
          <a:ext cx="1487424" cy="21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ec.europa.eu/eurostat/ramon/nomenclatures/index.cfm?TargetUrl=LST_NOM_DTL&amp;StrNom=NST_2007&amp;StrLanguageCode=EN&amp;IntPcKey=&amp;StrLayoutCode=HIERARCHIC"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raf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M23"/>
  <sheetViews>
    <sheetView showGridLines="0" tabSelected="1" zoomScale="70" zoomScaleNormal="70" zoomScaleSheetLayoutView="100" workbookViewId="0">
      <selection sqref="A1:M1"/>
    </sheetView>
  </sheetViews>
  <sheetFormatPr defaultRowHeight="15" x14ac:dyDescent="0.25"/>
  <cols>
    <col min="1" max="16384" width="9.140625" style="71"/>
  </cols>
  <sheetData>
    <row r="1" spans="1:13" ht="32.25" customHeight="1" x14ac:dyDescent="0.25">
      <c r="A1" s="464" t="s">
        <v>615</v>
      </c>
      <c r="B1" s="464"/>
      <c r="C1" s="464"/>
      <c r="D1" s="464"/>
      <c r="E1" s="464"/>
      <c r="F1" s="464"/>
      <c r="G1" s="464"/>
      <c r="H1" s="464"/>
      <c r="I1" s="464"/>
      <c r="J1" s="464"/>
      <c r="K1" s="464"/>
      <c r="L1" s="464"/>
      <c r="M1" s="464"/>
    </row>
    <row r="11" spans="1:13" ht="65.25" customHeight="1" x14ac:dyDescent="0.35">
      <c r="B11" s="3" t="s">
        <v>612</v>
      </c>
    </row>
    <row r="12" spans="1:13" ht="20.25" x14ac:dyDescent="0.3">
      <c r="B12" s="2" t="s">
        <v>613</v>
      </c>
    </row>
    <row r="13" spans="1:13" ht="18.75" x14ac:dyDescent="0.3">
      <c r="B13" s="73"/>
    </row>
    <row r="14" spans="1:13" ht="14.25" customHeight="1" x14ac:dyDescent="0.25">
      <c r="B14" s="83" t="s">
        <v>614</v>
      </c>
      <c r="F14" s="58"/>
    </row>
    <row r="15" spans="1:13" ht="16.5" customHeight="1" x14ac:dyDescent="0.3">
      <c r="B15" s="73"/>
    </row>
    <row r="16" spans="1:13" x14ac:dyDescent="0.25">
      <c r="B16" s="72" t="s">
        <v>127</v>
      </c>
    </row>
    <row r="17" spans="1:13" x14ac:dyDescent="0.25">
      <c r="B17" s="72" t="s">
        <v>126</v>
      </c>
    </row>
    <row r="18" spans="1:13" x14ac:dyDescent="0.25">
      <c r="B18" s="1" t="s">
        <v>125</v>
      </c>
    </row>
    <row r="19" spans="1:13" x14ac:dyDescent="0.25">
      <c r="B19" s="13" t="s">
        <v>124</v>
      </c>
    </row>
    <row r="21" spans="1:13" x14ac:dyDescent="0.25">
      <c r="A21" s="12"/>
      <c r="B21" s="254" t="s">
        <v>483</v>
      </c>
      <c r="C21" s="12"/>
      <c r="D21" s="12"/>
      <c r="E21" s="12"/>
      <c r="F21" s="12"/>
      <c r="G21" s="12"/>
      <c r="H21" s="12"/>
      <c r="I21" s="12"/>
      <c r="J21" s="12"/>
      <c r="K21" s="12"/>
      <c r="L21" s="12"/>
      <c r="M21" s="12"/>
    </row>
    <row r="22" spans="1:13" x14ac:dyDescent="0.25">
      <c r="A22" s="12"/>
      <c r="B22" s="269" t="s">
        <v>511</v>
      </c>
      <c r="C22" s="12"/>
      <c r="D22" s="12"/>
      <c r="E22" s="12"/>
      <c r="F22" s="12"/>
      <c r="G22" s="12"/>
      <c r="H22" s="12"/>
      <c r="I22" s="12"/>
      <c r="J22" s="12"/>
      <c r="K22" s="12"/>
      <c r="L22" s="12"/>
      <c r="M22" s="12"/>
    </row>
    <row r="23" spans="1:13" x14ac:dyDescent="0.25">
      <c r="A23" s="12"/>
      <c r="B23" s="269" t="s">
        <v>597</v>
      </c>
      <c r="C23" s="12"/>
      <c r="D23" s="12"/>
      <c r="E23" s="12"/>
      <c r="F23" s="12"/>
      <c r="G23" s="12"/>
      <c r="H23" s="12"/>
      <c r="I23" s="12"/>
      <c r="J23" s="12"/>
      <c r="K23" s="12"/>
      <c r="L23" s="12"/>
      <c r="M23" s="12"/>
    </row>
  </sheetData>
  <mergeCells count="1">
    <mergeCell ref="A1:M1"/>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V63"/>
  <sheetViews>
    <sheetView showGridLines="0" zoomScaleNormal="100" zoomScaleSheetLayoutView="100" workbookViewId="0"/>
  </sheetViews>
  <sheetFormatPr defaultRowHeight="17.25" x14ac:dyDescent="0.25"/>
  <cols>
    <col min="1" max="1" width="21.85546875" style="158" customWidth="1"/>
    <col min="2" max="2" width="9.140625" style="158"/>
    <col min="3" max="3" width="1.5703125" style="121" customWidth="1"/>
    <col min="4" max="4" width="11" style="158" customWidth="1"/>
    <col min="5" max="5" width="1.42578125" style="121" customWidth="1"/>
    <col min="6" max="6" width="8" style="158" customWidth="1"/>
    <col min="7" max="7" width="1.28515625" style="121" customWidth="1"/>
    <col min="8" max="8" width="11" style="26" customWidth="1"/>
    <col min="9" max="9" width="1.42578125" style="121" customWidth="1"/>
    <col min="10" max="10" width="9.140625" style="158"/>
    <col min="11" max="11" width="1.42578125" style="121" customWidth="1"/>
    <col min="12" max="12" width="11.28515625" style="158" customWidth="1"/>
    <col min="13" max="13" width="1.42578125" style="121" customWidth="1"/>
    <col min="14" max="14" width="9.140625" style="158"/>
    <col min="15" max="15" width="1.42578125" style="121" customWidth="1"/>
    <col min="16" max="16" width="12.28515625" style="158" customWidth="1"/>
    <col min="17" max="17" width="1.42578125" style="121" customWidth="1"/>
    <col min="18" max="18" width="9.140625" style="158"/>
    <col min="19" max="19" width="1.42578125" style="121" customWidth="1"/>
    <col min="20" max="20" width="12.28515625" style="158" customWidth="1"/>
    <col min="21" max="21" width="2" style="121" customWidth="1"/>
    <col min="22" max="22" width="12" style="158" bestFit="1" customWidth="1"/>
    <col min="23" max="256" width="9.140625" style="158"/>
    <col min="257" max="257" width="20.140625" style="158" customWidth="1"/>
    <col min="258" max="258" width="6.85546875" style="158" customWidth="1"/>
    <col min="259" max="259" width="1.5703125" style="158" customWidth="1"/>
    <col min="260" max="260" width="9.85546875" style="158" customWidth="1"/>
    <col min="261" max="261" width="1.42578125" style="158" customWidth="1"/>
    <col min="262" max="262" width="8" style="158" customWidth="1"/>
    <col min="263" max="263" width="1.28515625" style="158" customWidth="1"/>
    <col min="264" max="264" width="11" style="158" customWidth="1"/>
    <col min="265" max="265" width="1.42578125" style="158" customWidth="1"/>
    <col min="266" max="266" width="9.140625" style="158"/>
    <col min="267" max="267" width="1.42578125" style="158" customWidth="1"/>
    <col min="268" max="268" width="11.28515625" style="158" customWidth="1"/>
    <col min="269" max="269" width="1.42578125" style="158" customWidth="1"/>
    <col min="270" max="270" width="9.140625" style="158"/>
    <col min="271" max="271" width="1.42578125" style="158" customWidth="1"/>
    <col min="272" max="272" width="12.28515625" style="158" customWidth="1"/>
    <col min="273" max="273" width="1.42578125" style="158" customWidth="1"/>
    <col min="274" max="274" width="9.140625" style="158"/>
    <col min="275" max="275" width="1.42578125" style="158" customWidth="1"/>
    <col min="276" max="276" width="12.28515625" style="158" customWidth="1"/>
    <col min="277" max="512" width="9.140625" style="158"/>
    <col min="513" max="513" width="20.140625" style="158" customWidth="1"/>
    <col min="514" max="514" width="6.85546875" style="158" customWidth="1"/>
    <col min="515" max="515" width="1.5703125" style="158" customWidth="1"/>
    <col min="516" max="516" width="9.85546875" style="158" customWidth="1"/>
    <col min="517" max="517" width="1.42578125" style="158" customWidth="1"/>
    <col min="518" max="518" width="8" style="158" customWidth="1"/>
    <col min="519" max="519" width="1.28515625" style="158" customWidth="1"/>
    <col min="520" max="520" width="11" style="158" customWidth="1"/>
    <col min="521" max="521" width="1.42578125" style="158" customWidth="1"/>
    <col min="522" max="522" width="9.140625" style="158"/>
    <col min="523" max="523" width="1.42578125" style="158" customWidth="1"/>
    <col min="524" max="524" width="11.28515625" style="158" customWidth="1"/>
    <col min="525" max="525" width="1.42578125" style="158" customWidth="1"/>
    <col min="526" max="526" width="9.140625" style="158"/>
    <col min="527" max="527" width="1.42578125" style="158" customWidth="1"/>
    <col min="528" max="528" width="12.28515625" style="158" customWidth="1"/>
    <col min="529" max="529" width="1.42578125" style="158" customWidth="1"/>
    <col min="530" max="530" width="9.140625" style="158"/>
    <col min="531" max="531" width="1.42578125" style="158" customWidth="1"/>
    <col min="532" max="532" width="12.28515625" style="158" customWidth="1"/>
    <col min="533" max="768" width="9.140625" style="158"/>
    <col min="769" max="769" width="20.140625" style="158" customWidth="1"/>
    <col min="770" max="770" width="6.85546875" style="158" customWidth="1"/>
    <col min="771" max="771" width="1.5703125" style="158" customWidth="1"/>
    <col min="772" max="772" width="9.85546875" style="158" customWidth="1"/>
    <col min="773" max="773" width="1.42578125" style="158" customWidth="1"/>
    <col min="774" max="774" width="8" style="158" customWidth="1"/>
    <col min="775" max="775" width="1.28515625" style="158" customWidth="1"/>
    <col min="776" max="776" width="11" style="158" customWidth="1"/>
    <col min="777" max="777" width="1.42578125" style="158" customWidth="1"/>
    <col min="778" max="778" width="9.140625" style="158"/>
    <col min="779" max="779" width="1.42578125" style="158" customWidth="1"/>
    <col min="780" max="780" width="11.28515625" style="158" customWidth="1"/>
    <col min="781" max="781" width="1.42578125" style="158" customWidth="1"/>
    <col min="782" max="782" width="9.140625" style="158"/>
    <col min="783" max="783" width="1.42578125" style="158" customWidth="1"/>
    <col min="784" max="784" width="12.28515625" style="158" customWidth="1"/>
    <col min="785" max="785" width="1.42578125" style="158" customWidth="1"/>
    <col min="786" max="786" width="9.140625" style="158"/>
    <col min="787" max="787" width="1.42578125" style="158" customWidth="1"/>
    <col min="788" max="788" width="12.28515625" style="158" customWidth="1"/>
    <col min="789" max="1024" width="9.140625" style="158"/>
    <col min="1025" max="1025" width="20.140625" style="158" customWidth="1"/>
    <col min="1026" max="1026" width="6.85546875" style="158" customWidth="1"/>
    <col min="1027" max="1027" width="1.5703125" style="158" customWidth="1"/>
    <col min="1028" max="1028" width="9.85546875" style="158" customWidth="1"/>
    <col min="1029" max="1029" width="1.42578125" style="158" customWidth="1"/>
    <col min="1030" max="1030" width="8" style="158" customWidth="1"/>
    <col min="1031" max="1031" width="1.28515625" style="158" customWidth="1"/>
    <col min="1032" max="1032" width="11" style="158" customWidth="1"/>
    <col min="1033" max="1033" width="1.42578125" style="158" customWidth="1"/>
    <col min="1034" max="1034" width="9.140625" style="158"/>
    <col min="1035" max="1035" width="1.42578125" style="158" customWidth="1"/>
    <col min="1036" max="1036" width="11.28515625" style="158" customWidth="1"/>
    <col min="1037" max="1037" width="1.42578125" style="158" customWidth="1"/>
    <col min="1038" max="1038" width="9.140625" style="158"/>
    <col min="1039" max="1039" width="1.42578125" style="158" customWidth="1"/>
    <col min="1040" max="1040" width="12.28515625" style="158" customWidth="1"/>
    <col min="1041" max="1041" width="1.42578125" style="158" customWidth="1"/>
    <col min="1042" max="1042" width="9.140625" style="158"/>
    <col min="1043" max="1043" width="1.42578125" style="158" customWidth="1"/>
    <col min="1044" max="1044" width="12.28515625" style="158" customWidth="1"/>
    <col min="1045" max="1280" width="9.140625" style="158"/>
    <col min="1281" max="1281" width="20.140625" style="158" customWidth="1"/>
    <col min="1282" max="1282" width="6.85546875" style="158" customWidth="1"/>
    <col min="1283" max="1283" width="1.5703125" style="158" customWidth="1"/>
    <col min="1284" max="1284" width="9.85546875" style="158" customWidth="1"/>
    <col min="1285" max="1285" width="1.42578125" style="158" customWidth="1"/>
    <col min="1286" max="1286" width="8" style="158" customWidth="1"/>
    <col min="1287" max="1287" width="1.28515625" style="158" customWidth="1"/>
    <col min="1288" max="1288" width="11" style="158" customWidth="1"/>
    <col min="1289" max="1289" width="1.42578125" style="158" customWidth="1"/>
    <col min="1290" max="1290" width="9.140625" style="158"/>
    <col min="1291" max="1291" width="1.42578125" style="158" customWidth="1"/>
    <col min="1292" max="1292" width="11.28515625" style="158" customWidth="1"/>
    <col min="1293" max="1293" width="1.42578125" style="158" customWidth="1"/>
    <col min="1294" max="1294" width="9.140625" style="158"/>
    <col min="1295" max="1295" width="1.42578125" style="158" customWidth="1"/>
    <col min="1296" max="1296" width="12.28515625" style="158" customWidth="1"/>
    <col min="1297" max="1297" width="1.42578125" style="158" customWidth="1"/>
    <col min="1298" max="1298" width="9.140625" style="158"/>
    <col min="1299" max="1299" width="1.42578125" style="158" customWidth="1"/>
    <col min="1300" max="1300" width="12.28515625" style="158" customWidth="1"/>
    <col min="1301" max="1536" width="9.140625" style="158"/>
    <col min="1537" max="1537" width="20.140625" style="158" customWidth="1"/>
    <col min="1538" max="1538" width="6.85546875" style="158" customWidth="1"/>
    <col min="1539" max="1539" width="1.5703125" style="158" customWidth="1"/>
    <col min="1540" max="1540" width="9.85546875" style="158" customWidth="1"/>
    <col min="1541" max="1541" width="1.42578125" style="158" customWidth="1"/>
    <col min="1542" max="1542" width="8" style="158" customWidth="1"/>
    <col min="1543" max="1543" width="1.28515625" style="158" customWidth="1"/>
    <col min="1544" max="1544" width="11" style="158" customWidth="1"/>
    <col min="1545" max="1545" width="1.42578125" style="158" customWidth="1"/>
    <col min="1546" max="1546" width="9.140625" style="158"/>
    <col min="1547" max="1547" width="1.42578125" style="158" customWidth="1"/>
    <col min="1548" max="1548" width="11.28515625" style="158" customWidth="1"/>
    <col min="1549" max="1549" width="1.42578125" style="158" customWidth="1"/>
    <col min="1550" max="1550" width="9.140625" style="158"/>
    <col min="1551" max="1551" width="1.42578125" style="158" customWidth="1"/>
    <col min="1552" max="1552" width="12.28515625" style="158" customWidth="1"/>
    <col min="1553" max="1553" width="1.42578125" style="158" customWidth="1"/>
    <col min="1554" max="1554" width="9.140625" style="158"/>
    <col min="1555" max="1555" width="1.42578125" style="158" customWidth="1"/>
    <col min="1556" max="1556" width="12.28515625" style="158" customWidth="1"/>
    <col min="1557" max="1792" width="9.140625" style="158"/>
    <col min="1793" max="1793" width="20.140625" style="158" customWidth="1"/>
    <col min="1794" max="1794" width="6.85546875" style="158" customWidth="1"/>
    <col min="1795" max="1795" width="1.5703125" style="158" customWidth="1"/>
    <col min="1796" max="1796" width="9.85546875" style="158" customWidth="1"/>
    <col min="1797" max="1797" width="1.42578125" style="158" customWidth="1"/>
    <col min="1798" max="1798" width="8" style="158" customWidth="1"/>
    <col min="1799" max="1799" width="1.28515625" style="158" customWidth="1"/>
    <col min="1800" max="1800" width="11" style="158" customWidth="1"/>
    <col min="1801" max="1801" width="1.42578125" style="158" customWidth="1"/>
    <col min="1802" max="1802" width="9.140625" style="158"/>
    <col min="1803" max="1803" width="1.42578125" style="158" customWidth="1"/>
    <col min="1804" max="1804" width="11.28515625" style="158" customWidth="1"/>
    <col min="1805" max="1805" width="1.42578125" style="158" customWidth="1"/>
    <col min="1806" max="1806" width="9.140625" style="158"/>
    <col min="1807" max="1807" width="1.42578125" style="158" customWidth="1"/>
    <col min="1808" max="1808" width="12.28515625" style="158" customWidth="1"/>
    <col min="1809" max="1809" width="1.42578125" style="158" customWidth="1"/>
    <col min="1810" max="1810" width="9.140625" style="158"/>
    <col min="1811" max="1811" width="1.42578125" style="158" customWidth="1"/>
    <col min="1812" max="1812" width="12.28515625" style="158" customWidth="1"/>
    <col min="1813" max="2048" width="9.140625" style="158"/>
    <col min="2049" max="2049" width="20.140625" style="158" customWidth="1"/>
    <col min="2050" max="2050" width="6.85546875" style="158" customWidth="1"/>
    <col min="2051" max="2051" width="1.5703125" style="158" customWidth="1"/>
    <col min="2052" max="2052" width="9.85546875" style="158" customWidth="1"/>
    <col min="2053" max="2053" width="1.42578125" style="158" customWidth="1"/>
    <col min="2054" max="2054" width="8" style="158" customWidth="1"/>
    <col min="2055" max="2055" width="1.28515625" style="158" customWidth="1"/>
    <col min="2056" max="2056" width="11" style="158" customWidth="1"/>
    <col min="2057" max="2057" width="1.42578125" style="158" customWidth="1"/>
    <col min="2058" max="2058" width="9.140625" style="158"/>
    <col min="2059" max="2059" width="1.42578125" style="158" customWidth="1"/>
    <col min="2060" max="2060" width="11.28515625" style="158" customWidth="1"/>
    <col min="2061" max="2061" width="1.42578125" style="158" customWidth="1"/>
    <col min="2062" max="2062" width="9.140625" style="158"/>
    <col min="2063" max="2063" width="1.42578125" style="158" customWidth="1"/>
    <col min="2064" max="2064" width="12.28515625" style="158" customWidth="1"/>
    <col min="2065" max="2065" width="1.42578125" style="158" customWidth="1"/>
    <col min="2066" max="2066" width="9.140625" style="158"/>
    <col min="2067" max="2067" width="1.42578125" style="158" customWidth="1"/>
    <col min="2068" max="2068" width="12.28515625" style="158" customWidth="1"/>
    <col min="2069" max="2304" width="9.140625" style="158"/>
    <col min="2305" max="2305" width="20.140625" style="158" customWidth="1"/>
    <col min="2306" max="2306" width="6.85546875" style="158" customWidth="1"/>
    <col min="2307" max="2307" width="1.5703125" style="158" customWidth="1"/>
    <col min="2308" max="2308" width="9.85546875" style="158" customWidth="1"/>
    <col min="2309" max="2309" width="1.42578125" style="158" customWidth="1"/>
    <col min="2310" max="2310" width="8" style="158" customWidth="1"/>
    <col min="2311" max="2311" width="1.28515625" style="158" customWidth="1"/>
    <col min="2312" max="2312" width="11" style="158" customWidth="1"/>
    <col min="2313" max="2313" width="1.42578125" style="158" customWidth="1"/>
    <col min="2314" max="2314" width="9.140625" style="158"/>
    <col min="2315" max="2315" width="1.42578125" style="158" customWidth="1"/>
    <col min="2316" max="2316" width="11.28515625" style="158" customWidth="1"/>
    <col min="2317" max="2317" width="1.42578125" style="158" customWidth="1"/>
    <col min="2318" max="2318" width="9.140625" style="158"/>
    <col min="2319" max="2319" width="1.42578125" style="158" customWidth="1"/>
    <col min="2320" max="2320" width="12.28515625" style="158" customWidth="1"/>
    <col min="2321" max="2321" width="1.42578125" style="158" customWidth="1"/>
    <col min="2322" max="2322" width="9.140625" style="158"/>
    <col min="2323" max="2323" width="1.42578125" style="158" customWidth="1"/>
    <col min="2324" max="2324" width="12.28515625" style="158" customWidth="1"/>
    <col min="2325" max="2560" width="9.140625" style="158"/>
    <col min="2561" max="2561" width="20.140625" style="158" customWidth="1"/>
    <col min="2562" max="2562" width="6.85546875" style="158" customWidth="1"/>
    <col min="2563" max="2563" width="1.5703125" style="158" customWidth="1"/>
    <col min="2564" max="2564" width="9.85546875" style="158" customWidth="1"/>
    <col min="2565" max="2565" width="1.42578125" style="158" customWidth="1"/>
    <col min="2566" max="2566" width="8" style="158" customWidth="1"/>
    <col min="2567" max="2567" width="1.28515625" style="158" customWidth="1"/>
    <col min="2568" max="2568" width="11" style="158" customWidth="1"/>
    <col min="2569" max="2569" width="1.42578125" style="158" customWidth="1"/>
    <col min="2570" max="2570" width="9.140625" style="158"/>
    <col min="2571" max="2571" width="1.42578125" style="158" customWidth="1"/>
    <col min="2572" max="2572" width="11.28515625" style="158" customWidth="1"/>
    <col min="2573" max="2573" width="1.42578125" style="158" customWidth="1"/>
    <col min="2574" max="2574" width="9.140625" style="158"/>
    <col min="2575" max="2575" width="1.42578125" style="158" customWidth="1"/>
    <col min="2576" max="2576" width="12.28515625" style="158" customWidth="1"/>
    <col min="2577" max="2577" width="1.42578125" style="158" customWidth="1"/>
    <col min="2578" max="2578" width="9.140625" style="158"/>
    <col min="2579" max="2579" width="1.42578125" style="158" customWidth="1"/>
    <col min="2580" max="2580" width="12.28515625" style="158" customWidth="1"/>
    <col min="2581" max="2816" width="9.140625" style="158"/>
    <col min="2817" max="2817" width="20.140625" style="158" customWidth="1"/>
    <col min="2818" max="2818" width="6.85546875" style="158" customWidth="1"/>
    <col min="2819" max="2819" width="1.5703125" style="158" customWidth="1"/>
    <col min="2820" max="2820" width="9.85546875" style="158" customWidth="1"/>
    <col min="2821" max="2821" width="1.42578125" style="158" customWidth="1"/>
    <col min="2822" max="2822" width="8" style="158" customWidth="1"/>
    <col min="2823" max="2823" width="1.28515625" style="158" customWidth="1"/>
    <col min="2824" max="2824" width="11" style="158" customWidth="1"/>
    <col min="2825" max="2825" width="1.42578125" style="158" customWidth="1"/>
    <col min="2826" max="2826" width="9.140625" style="158"/>
    <col min="2827" max="2827" width="1.42578125" style="158" customWidth="1"/>
    <col min="2828" max="2828" width="11.28515625" style="158" customWidth="1"/>
    <col min="2829" max="2829" width="1.42578125" style="158" customWidth="1"/>
    <col min="2830" max="2830" width="9.140625" style="158"/>
    <col min="2831" max="2831" width="1.42578125" style="158" customWidth="1"/>
    <col min="2832" max="2832" width="12.28515625" style="158" customWidth="1"/>
    <col min="2833" max="2833" width="1.42578125" style="158" customWidth="1"/>
    <col min="2834" max="2834" width="9.140625" style="158"/>
    <col min="2835" max="2835" width="1.42578125" style="158" customWidth="1"/>
    <col min="2836" max="2836" width="12.28515625" style="158" customWidth="1"/>
    <col min="2837" max="3072" width="9.140625" style="158"/>
    <col min="3073" max="3073" width="20.140625" style="158" customWidth="1"/>
    <col min="3074" max="3074" width="6.85546875" style="158" customWidth="1"/>
    <col min="3075" max="3075" width="1.5703125" style="158" customWidth="1"/>
    <col min="3076" max="3076" width="9.85546875" style="158" customWidth="1"/>
    <col min="3077" max="3077" width="1.42578125" style="158" customWidth="1"/>
    <col min="3078" max="3078" width="8" style="158" customWidth="1"/>
    <col min="3079" max="3079" width="1.28515625" style="158" customWidth="1"/>
    <col min="3080" max="3080" width="11" style="158" customWidth="1"/>
    <col min="3081" max="3081" width="1.42578125" style="158" customWidth="1"/>
    <col min="3082" max="3082" width="9.140625" style="158"/>
    <col min="3083" max="3083" width="1.42578125" style="158" customWidth="1"/>
    <col min="3084" max="3084" width="11.28515625" style="158" customWidth="1"/>
    <col min="3085" max="3085" width="1.42578125" style="158" customWidth="1"/>
    <col min="3086" max="3086" width="9.140625" style="158"/>
    <col min="3087" max="3087" width="1.42578125" style="158" customWidth="1"/>
    <col min="3088" max="3088" width="12.28515625" style="158" customWidth="1"/>
    <col min="3089" max="3089" width="1.42578125" style="158" customWidth="1"/>
    <col min="3090" max="3090" width="9.140625" style="158"/>
    <col min="3091" max="3091" width="1.42578125" style="158" customWidth="1"/>
    <col min="3092" max="3092" width="12.28515625" style="158" customWidth="1"/>
    <col min="3093" max="3328" width="9.140625" style="158"/>
    <col min="3329" max="3329" width="20.140625" style="158" customWidth="1"/>
    <col min="3330" max="3330" width="6.85546875" style="158" customWidth="1"/>
    <col min="3331" max="3331" width="1.5703125" style="158" customWidth="1"/>
    <col min="3332" max="3332" width="9.85546875" style="158" customWidth="1"/>
    <col min="3333" max="3333" width="1.42578125" style="158" customWidth="1"/>
    <col min="3334" max="3334" width="8" style="158" customWidth="1"/>
    <col min="3335" max="3335" width="1.28515625" style="158" customWidth="1"/>
    <col min="3336" max="3336" width="11" style="158" customWidth="1"/>
    <col min="3337" max="3337" width="1.42578125" style="158" customWidth="1"/>
    <col min="3338" max="3338" width="9.140625" style="158"/>
    <col min="3339" max="3339" width="1.42578125" style="158" customWidth="1"/>
    <col min="3340" max="3340" width="11.28515625" style="158" customWidth="1"/>
    <col min="3341" max="3341" width="1.42578125" style="158" customWidth="1"/>
    <col min="3342" max="3342" width="9.140625" style="158"/>
    <col min="3343" max="3343" width="1.42578125" style="158" customWidth="1"/>
    <col min="3344" max="3344" width="12.28515625" style="158" customWidth="1"/>
    <col min="3345" max="3345" width="1.42578125" style="158" customWidth="1"/>
    <col min="3346" max="3346" width="9.140625" style="158"/>
    <col min="3347" max="3347" width="1.42578125" style="158" customWidth="1"/>
    <col min="3348" max="3348" width="12.28515625" style="158" customWidth="1"/>
    <col min="3349" max="3584" width="9.140625" style="158"/>
    <col min="3585" max="3585" width="20.140625" style="158" customWidth="1"/>
    <col min="3586" max="3586" width="6.85546875" style="158" customWidth="1"/>
    <col min="3587" max="3587" width="1.5703125" style="158" customWidth="1"/>
    <col min="3588" max="3588" width="9.85546875" style="158" customWidth="1"/>
    <col min="3589" max="3589" width="1.42578125" style="158" customWidth="1"/>
    <col min="3590" max="3590" width="8" style="158" customWidth="1"/>
    <col min="3591" max="3591" width="1.28515625" style="158" customWidth="1"/>
    <col min="3592" max="3592" width="11" style="158" customWidth="1"/>
    <col min="3593" max="3593" width="1.42578125" style="158" customWidth="1"/>
    <col min="3594" max="3594" width="9.140625" style="158"/>
    <col min="3595" max="3595" width="1.42578125" style="158" customWidth="1"/>
    <col min="3596" max="3596" width="11.28515625" style="158" customWidth="1"/>
    <col min="3597" max="3597" width="1.42578125" style="158" customWidth="1"/>
    <col min="3598" max="3598" width="9.140625" style="158"/>
    <col min="3599" max="3599" width="1.42578125" style="158" customWidth="1"/>
    <col min="3600" max="3600" width="12.28515625" style="158" customWidth="1"/>
    <col min="3601" max="3601" width="1.42578125" style="158" customWidth="1"/>
    <col min="3602" max="3602" width="9.140625" style="158"/>
    <col min="3603" max="3603" width="1.42578125" style="158" customWidth="1"/>
    <col min="3604" max="3604" width="12.28515625" style="158" customWidth="1"/>
    <col min="3605" max="3840" width="9.140625" style="158"/>
    <col min="3841" max="3841" width="20.140625" style="158" customWidth="1"/>
    <col min="3842" max="3842" width="6.85546875" style="158" customWidth="1"/>
    <col min="3843" max="3843" width="1.5703125" style="158" customWidth="1"/>
    <col min="3844" max="3844" width="9.85546875" style="158" customWidth="1"/>
    <col min="3845" max="3845" width="1.42578125" style="158" customWidth="1"/>
    <col min="3846" max="3846" width="8" style="158" customWidth="1"/>
    <col min="3847" max="3847" width="1.28515625" style="158" customWidth="1"/>
    <col min="3848" max="3848" width="11" style="158" customWidth="1"/>
    <col min="3849" max="3849" width="1.42578125" style="158" customWidth="1"/>
    <col min="3850" max="3850" width="9.140625" style="158"/>
    <col min="3851" max="3851" width="1.42578125" style="158" customWidth="1"/>
    <col min="3852" max="3852" width="11.28515625" style="158" customWidth="1"/>
    <col min="3853" max="3853" width="1.42578125" style="158" customWidth="1"/>
    <col min="3854" max="3854" width="9.140625" style="158"/>
    <col min="3855" max="3855" width="1.42578125" style="158" customWidth="1"/>
    <col min="3856" max="3856" width="12.28515625" style="158" customWidth="1"/>
    <col min="3857" max="3857" width="1.42578125" style="158" customWidth="1"/>
    <col min="3858" max="3858" width="9.140625" style="158"/>
    <col min="3859" max="3859" width="1.42578125" style="158" customWidth="1"/>
    <col min="3860" max="3860" width="12.28515625" style="158" customWidth="1"/>
    <col min="3861" max="4096" width="9.140625" style="158"/>
    <col min="4097" max="4097" width="20.140625" style="158" customWidth="1"/>
    <col min="4098" max="4098" width="6.85546875" style="158" customWidth="1"/>
    <col min="4099" max="4099" width="1.5703125" style="158" customWidth="1"/>
    <col min="4100" max="4100" width="9.85546875" style="158" customWidth="1"/>
    <col min="4101" max="4101" width="1.42578125" style="158" customWidth="1"/>
    <col min="4102" max="4102" width="8" style="158" customWidth="1"/>
    <col min="4103" max="4103" width="1.28515625" style="158" customWidth="1"/>
    <col min="4104" max="4104" width="11" style="158" customWidth="1"/>
    <col min="4105" max="4105" width="1.42578125" style="158" customWidth="1"/>
    <col min="4106" max="4106" width="9.140625" style="158"/>
    <col min="4107" max="4107" width="1.42578125" style="158" customWidth="1"/>
    <col min="4108" max="4108" width="11.28515625" style="158" customWidth="1"/>
    <col min="4109" max="4109" width="1.42578125" style="158" customWidth="1"/>
    <col min="4110" max="4110" width="9.140625" style="158"/>
    <col min="4111" max="4111" width="1.42578125" style="158" customWidth="1"/>
    <col min="4112" max="4112" width="12.28515625" style="158" customWidth="1"/>
    <col min="4113" max="4113" width="1.42578125" style="158" customWidth="1"/>
    <col min="4114" max="4114" width="9.140625" style="158"/>
    <col min="4115" max="4115" width="1.42578125" style="158" customWidth="1"/>
    <col min="4116" max="4116" width="12.28515625" style="158" customWidth="1"/>
    <col min="4117" max="4352" width="9.140625" style="158"/>
    <col min="4353" max="4353" width="20.140625" style="158" customWidth="1"/>
    <col min="4354" max="4354" width="6.85546875" style="158" customWidth="1"/>
    <col min="4355" max="4355" width="1.5703125" style="158" customWidth="1"/>
    <col min="4356" max="4356" width="9.85546875" style="158" customWidth="1"/>
    <col min="4357" max="4357" width="1.42578125" style="158" customWidth="1"/>
    <col min="4358" max="4358" width="8" style="158" customWidth="1"/>
    <col min="4359" max="4359" width="1.28515625" style="158" customWidth="1"/>
    <col min="4360" max="4360" width="11" style="158" customWidth="1"/>
    <col min="4361" max="4361" width="1.42578125" style="158" customWidth="1"/>
    <col min="4362" max="4362" width="9.140625" style="158"/>
    <col min="4363" max="4363" width="1.42578125" style="158" customWidth="1"/>
    <col min="4364" max="4364" width="11.28515625" style="158" customWidth="1"/>
    <col min="4365" max="4365" width="1.42578125" style="158" customWidth="1"/>
    <col min="4366" max="4366" width="9.140625" style="158"/>
    <col min="4367" max="4367" width="1.42578125" style="158" customWidth="1"/>
    <col min="4368" max="4368" width="12.28515625" style="158" customWidth="1"/>
    <col min="4369" max="4369" width="1.42578125" style="158" customWidth="1"/>
    <col min="4370" max="4370" width="9.140625" style="158"/>
    <col min="4371" max="4371" width="1.42578125" style="158" customWidth="1"/>
    <col min="4372" max="4372" width="12.28515625" style="158" customWidth="1"/>
    <col min="4373" max="4608" width="9.140625" style="158"/>
    <col min="4609" max="4609" width="20.140625" style="158" customWidth="1"/>
    <col min="4610" max="4610" width="6.85546875" style="158" customWidth="1"/>
    <col min="4611" max="4611" width="1.5703125" style="158" customWidth="1"/>
    <col min="4612" max="4612" width="9.85546875" style="158" customWidth="1"/>
    <col min="4613" max="4613" width="1.42578125" style="158" customWidth="1"/>
    <col min="4614" max="4614" width="8" style="158" customWidth="1"/>
    <col min="4615" max="4615" width="1.28515625" style="158" customWidth="1"/>
    <col min="4616" max="4616" width="11" style="158" customWidth="1"/>
    <col min="4617" max="4617" width="1.42578125" style="158" customWidth="1"/>
    <col min="4618" max="4618" width="9.140625" style="158"/>
    <col min="4619" max="4619" width="1.42578125" style="158" customWidth="1"/>
    <col min="4620" max="4620" width="11.28515625" style="158" customWidth="1"/>
    <col min="4621" max="4621" width="1.42578125" style="158" customWidth="1"/>
    <col min="4622" max="4622" width="9.140625" style="158"/>
    <col min="4623" max="4623" width="1.42578125" style="158" customWidth="1"/>
    <col min="4624" max="4624" width="12.28515625" style="158" customWidth="1"/>
    <col min="4625" max="4625" width="1.42578125" style="158" customWidth="1"/>
    <col min="4626" max="4626" width="9.140625" style="158"/>
    <col min="4627" max="4627" width="1.42578125" style="158" customWidth="1"/>
    <col min="4628" max="4628" width="12.28515625" style="158" customWidth="1"/>
    <col min="4629" max="4864" width="9.140625" style="158"/>
    <col min="4865" max="4865" width="20.140625" style="158" customWidth="1"/>
    <col min="4866" max="4866" width="6.85546875" style="158" customWidth="1"/>
    <col min="4867" max="4867" width="1.5703125" style="158" customWidth="1"/>
    <col min="4868" max="4868" width="9.85546875" style="158" customWidth="1"/>
    <col min="4869" max="4869" width="1.42578125" style="158" customWidth="1"/>
    <col min="4870" max="4870" width="8" style="158" customWidth="1"/>
    <col min="4871" max="4871" width="1.28515625" style="158" customWidth="1"/>
    <col min="4872" max="4872" width="11" style="158" customWidth="1"/>
    <col min="4873" max="4873" width="1.42578125" style="158" customWidth="1"/>
    <col min="4874" max="4874" width="9.140625" style="158"/>
    <col min="4875" max="4875" width="1.42578125" style="158" customWidth="1"/>
    <col min="4876" max="4876" width="11.28515625" style="158" customWidth="1"/>
    <col min="4877" max="4877" width="1.42578125" style="158" customWidth="1"/>
    <col min="4878" max="4878" width="9.140625" style="158"/>
    <col min="4879" max="4879" width="1.42578125" style="158" customWidth="1"/>
    <col min="4880" max="4880" width="12.28515625" style="158" customWidth="1"/>
    <col min="4881" max="4881" width="1.42578125" style="158" customWidth="1"/>
    <col min="4882" max="4882" width="9.140625" style="158"/>
    <col min="4883" max="4883" width="1.42578125" style="158" customWidth="1"/>
    <col min="4884" max="4884" width="12.28515625" style="158" customWidth="1"/>
    <col min="4885" max="5120" width="9.140625" style="158"/>
    <col min="5121" max="5121" width="20.140625" style="158" customWidth="1"/>
    <col min="5122" max="5122" width="6.85546875" style="158" customWidth="1"/>
    <col min="5123" max="5123" width="1.5703125" style="158" customWidth="1"/>
    <col min="5124" max="5124" width="9.85546875" style="158" customWidth="1"/>
    <col min="5125" max="5125" width="1.42578125" style="158" customWidth="1"/>
    <col min="5126" max="5126" width="8" style="158" customWidth="1"/>
    <col min="5127" max="5127" width="1.28515625" style="158" customWidth="1"/>
    <col min="5128" max="5128" width="11" style="158" customWidth="1"/>
    <col min="5129" max="5129" width="1.42578125" style="158" customWidth="1"/>
    <col min="5130" max="5130" width="9.140625" style="158"/>
    <col min="5131" max="5131" width="1.42578125" style="158" customWidth="1"/>
    <col min="5132" max="5132" width="11.28515625" style="158" customWidth="1"/>
    <col min="5133" max="5133" width="1.42578125" style="158" customWidth="1"/>
    <col min="5134" max="5134" width="9.140625" style="158"/>
    <col min="5135" max="5135" width="1.42578125" style="158" customWidth="1"/>
    <col min="5136" max="5136" width="12.28515625" style="158" customWidth="1"/>
    <col min="5137" max="5137" width="1.42578125" style="158" customWidth="1"/>
    <col min="5138" max="5138" width="9.140625" style="158"/>
    <col min="5139" max="5139" width="1.42578125" style="158" customWidth="1"/>
    <col min="5140" max="5140" width="12.28515625" style="158" customWidth="1"/>
    <col min="5141" max="5376" width="9.140625" style="158"/>
    <col min="5377" max="5377" width="20.140625" style="158" customWidth="1"/>
    <col min="5378" max="5378" width="6.85546875" style="158" customWidth="1"/>
    <col min="5379" max="5379" width="1.5703125" style="158" customWidth="1"/>
    <col min="5380" max="5380" width="9.85546875" style="158" customWidth="1"/>
    <col min="5381" max="5381" width="1.42578125" style="158" customWidth="1"/>
    <col min="5382" max="5382" width="8" style="158" customWidth="1"/>
    <col min="5383" max="5383" width="1.28515625" style="158" customWidth="1"/>
    <col min="5384" max="5384" width="11" style="158" customWidth="1"/>
    <col min="5385" max="5385" width="1.42578125" style="158" customWidth="1"/>
    <col min="5386" max="5386" width="9.140625" style="158"/>
    <col min="5387" max="5387" width="1.42578125" style="158" customWidth="1"/>
    <col min="5388" max="5388" width="11.28515625" style="158" customWidth="1"/>
    <col min="5389" max="5389" width="1.42578125" style="158" customWidth="1"/>
    <col min="5390" max="5390" width="9.140625" style="158"/>
    <col min="5391" max="5391" width="1.42578125" style="158" customWidth="1"/>
    <col min="5392" max="5392" width="12.28515625" style="158" customWidth="1"/>
    <col min="5393" max="5393" width="1.42578125" style="158" customWidth="1"/>
    <col min="5394" max="5394" width="9.140625" style="158"/>
    <col min="5395" max="5395" width="1.42578125" style="158" customWidth="1"/>
    <col min="5396" max="5396" width="12.28515625" style="158" customWidth="1"/>
    <col min="5397" max="5632" width="9.140625" style="158"/>
    <col min="5633" max="5633" width="20.140625" style="158" customWidth="1"/>
    <col min="5634" max="5634" width="6.85546875" style="158" customWidth="1"/>
    <col min="5635" max="5635" width="1.5703125" style="158" customWidth="1"/>
    <col min="5636" max="5636" width="9.85546875" style="158" customWidth="1"/>
    <col min="5637" max="5637" width="1.42578125" style="158" customWidth="1"/>
    <col min="5638" max="5638" width="8" style="158" customWidth="1"/>
    <col min="5639" max="5639" width="1.28515625" style="158" customWidth="1"/>
    <col min="5640" max="5640" width="11" style="158" customWidth="1"/>
    <col min="5641" max="5641" width="1.42578125" style="158" customWidth="1"/>
    <col min="5642" max="5642" width="9.140625" style="158"/>
    <col min="5643" max="5643" width="1.42578125" style="158" customWidth="1"/>
    <col min="5644" max="5644" width="11.28515625" style="158" customWidth="1"/>
    <col min="5645" max="5645" width="1.42578125" style="158" customWidth="1"/>
    <col min="5646" max="5646" width="9.140625" style="158"/>
    <col min="5647" max="5647" width="1.42578125" style="158" customWidth="1"/>
    <col min="5648" max="5648" width="12.28515625" style="158" customWidth="1"/>
    <col min="5649" max="5649" width="1.42578125" style="158" customWidth="1"/>
    <col min="5650" max="5650" width="9.140625" style="158"/>
    <col min="5651" max="5651" width="1.42578125" style="158" customWidth="1"/>
    <col min="5652" max="5652" width="12.28515625" style="158" customWidth="1"/>
    <col min="5653" max="5888" width="9.140625" style="158"/>
    <col min="5889" max="5889" width="20.140625" style="158" customWidth="1"/>
    <col min="5890" max="5890" width="6.85546875" style="158" customWidth="1"/>
    <col min="5891" max="5891" width="1.5703125" style="158" customWidth="1"/>
    <col min="5892" max="5892" width="9.85546875" style="158" customWidth="1"/>
    <col min="5893" max="5893" width="1.42578125" style="158" customWidth="1"/>
    <col min="5894" max="5894" width="8" style="158" customWidth="1"/>
    <col min="5895" max="5895" width="1.28515625" style="158" customWidth="1"/>
    <col min="5896" max="5896" width="11" style="158" customWidth="1"/>
    <col min="5897" max="5897" width="1.42578125" style="158" customWidth="1"/>
    <col min="5898" max="5898" width="9.140625" style="158"/>
    <col min="5899" max="5899" width="1.42578125" style="158" customWidth="1"/>
    <col min="5900" max="5900" width="11.28515625" style="158" customWidth="1"/>
    <col min="5901" max="5901" width="1.42578125" style="158" customWidth="1"/>
    <col min="5902" max="5902" width="9.140625" style="158"/>
    <col min="5903" max="5903" width="1.42578125" style="158" customWidth="1"/>
    <col min="5904" max="5904" width="12.28515625" style="158" customWidth="1"/>
    <col min="5905" max="5905" width="1.42578125" style="158" customWidth="1"/>
    <col min="5906" max="5906" width="9.140625" style="158"/>
    <col min="5907" max="5907" width="1.42578125" style="158" customWidth="1"/>
    <col min="5908" max="5908" width="12.28515625" style="158" customWidth="1"/>
    <col min="5909" max="6144" width="9.140625" style="158"/>
    <col min="6145" max="6145" width="20.140625" style="158" customWidth="1"/>
    <col min="6146" max="6146" width="6.85546875" style="158" customWidth="1"/>
    <col min="6147" max="6147" width="1.5703125" style="158" customWidth="1"/>
    <col min="6148" max="6148" width="9.85546875" style="158" customWidth="1"/>
    <col min="6149" max="6149" width="1.42578125" style="158" customWidth="1"/>
    <col min="6150" max="6150" width="8" style="158" customWidth="1"/>
    <col min="6151" max="6151" width="1.28515625" style="158" customWidth="1"/>
    <col min="6152" max="6152" width="11" style="158" customWidth="1"/>
    <col min="6153" max="6153" width="1.42578125" style="158" customWidth="1"/>
    <col min="6154" max="6154" width="9.140625" style="158"/>
    <col min="6155" max="6155" width="1.42578125" style="158" customWidth="1"/>
    <col min="6156" max="6156" width="11.28515625" style="158" customWidth="1"/>
    <col min="6157" max="6157" width="1.42578125" style="158" customWidth="1"/>
    <col min="6158" max="6158" width="9.140625" style="158"/>
    <col min="6159" max="6159" width="1.42578125" style="158" customWidth="1"/>
    <col min="6160" max="6160" width="12.28515625" style="158" customWidth="1"/>
    <col min="6161" max="6161" width="1.42578125" style="158" customWidth="1"/>
    <col min="6162" max="6162" width="9.140625" style="158"/>
    <col min="6163" max="6163" width="1.42578125" style="158" customWidth="1"/>
    <col min="6164" max="6164" width="12.28515625" style="158" customWidth="1"/>
    <col min="6165" max="6400" width="9.140625" style="158"/>
    <col min="6401" max="6401" width="20.140625" style="158" customWidth="1"/>
    <col min="6402" max="6402" width="6.85546875" style="158" customWidth="1"/>
    <col min="6403" max="6403" width="1.5703125" style="158" customWidth="1"/>
    <col min="6404" max="6404" width="9.85546875" style="158" customWidth="1"/>
    <col min="6405" max="6405" width="1.42578125" style="158" customWidth="1"/>
    <col min="6406" max="6406" width="8" style="158" customWidth="1"/>
    <col min="6407" max="6407" width="1.28515625" style="158" customWidth="1"/>
    <col min="6408" max="6408" width="11" style="158" customWidth="1"/>
    <col min="6409" max="6409" width="1.42578125" style="158" customWidth="1"/>
    <col min="6410" max="6410" width="9.140625" style="158"/>
    <col min="6411" max="6411" width="1.42578125" style="158" customWidth="1"/>
    <col min="6412" max="6412" width="11.28515625" style="158" customWidth="1"/>
    <col min="6413" max="6413" width="1.42578125" style="158" customWidth="1"/>
    <col min="6414" max="6414" width="9.140625" style="158"/>
    <col min="6415" max="6415" width="1.42578125" style="158" customWidth="1"/>
    <col min="6416" max="6416" width="12.28515625" style="158" customWidth="1"/>
    <col min="6417" max="6417" width="1.42578125" style="158" customWidth="1"/>
    <col min="6418" max="6418" width="9.140625" style="158"/>
    <col min="6419" max="6419" width="1.42578125" style="158" customWidth="1"/>
    <col min="6420" max="6420" width="12.28515625" style="158" customWidth="1"/>
    <col min="6421" max="6656" width="9.140625" style="158"/>
    <col min="6657" max="6657" width="20.140625" style="158" customWidth="1"/>
    <col min="6658" max="6658" width="6.85546875" style="158" customWidth="1"/>
    <col min="6659" max="6659" width="1.5703125" style="158" customWidth="1"/>
    <col min="6660" max="6660" width="9.85546875" style="158" customWidth="1"/>
    <col min="6661" max="6661" width="1.42578125" style="158" customWidth="1"/>
    <col min="6662" max="6662" width="8" style="158" customWidth="1"/>
    <col min="6663" max="6663" width="1.28515625" style="158" customWidth="1"/>
    <col min="6664" max="6664" width="11" style="158" customWidth="1"/>
    <col min="6665" max="6665" width="1.42578125" style="158" customWidth="1"/>
    <col min="6666" max="6666" width="9.140625" style="158"/>
    <col min="6667" max="6667" width="1.42578125" style="158" customWidth="1"/>
    <col min="6668" max="6668" width="11.28515625" style="158" customWidth="1"/>
    <col min="6669" max="6669" width="1.42578125" style="158" customWidth="1"/>
    <col min="6670" max="6670" width="9.140625" style="158"/>
    <col min="6671" max="6671" width="1.42578125" style="158" customWidth="1"/>
    <col min="6672" max="6672" width="12.28515625" style="158" customWidth="1"/>
    <col min="6673" max="6673" width="1.42578125" style="158" customWidth="1"/>
    <col min="6674" max="6674" width="9.140625" style="158"/>
    <col min="6675" max="6675" width="1.42578125" style="158" customWidth="1"/>
    <col min="6676" max="6676" width="12.28515625" style="158" customWidth="1"/>
    <col min="6677" max="6912" width="9.140625" style="158"/>
    <col min="6913" max="6913" width="20.140625" style="158" customWidth="1"/>
    <col min="6914" max="6914" width="6.85546875" style="158" customWidth="1"/>
    <col min="6915" max="6915" width="1.5703125" style="158" customWidth="1"/>
    <col min="6916" max="6916" width="9.85546875" style="158" customWidth="1"/>
    <col min="6917" max="6917" width="1.42578125" style="158" customWidth="1"/>
    <col min="6918" max="6918" width="8" style="158" customWidth="1"/>
    <col min="6919" max="6919" width="1.28515625" style="158" customWidth="1"/>
    <col min="6920" max="6920" width="11" style="158" customWidth="1"/>
    <col min="6921" max="6921" width="1.42578125" style="158" customWidth="1"/>
    <col min="6922" max="6922" width="9.140625" style="158"/>
    <col min="6923" max="6923" width="1.42578125" style="158" customWidth="1"/>
    <col min="6924" max="6924" width="11.28515625" style="158" customWidth="1"/>
    <col min="6925" max="6925" width="1.42578125" style="158" customWidth="1"/>
    <col min="6926" max="6926" width="9.140625" style="158"/>
    <col min="6927" max="6927" width="1.42578125" style="158" customWidth="1"/>
    <col min="6928" max="6928" width="12.28515625" style="158" customWidth="1"/>
    <col min="6929" max="6929" width="1.42578125" style="158" customWidth="1"/>
    <col min="6930" max="6930" width="9.140625" style="158"/>
    <col min="6931" max="6931" width="1.42578125" style="158" customWidth="1"/>
    <col min="6932" max="6932" width="12.28515625" style="158" customWidth="1"/>
    <col min="6933" max="7168" width="9.140625" style="158"/>
    <col min="7169" max="7169" width="20.140625" style="158" customWidth="1"/>
    <col min="7170" max="7170" width="6.85546875" style="158" customWidth="1"/>
    <col min="7171" max="7171" width="1.5703125" style="158" customWidth="1"/>
    <col min="7172" max="7172" width="9.85546875" style="158" customWidth="1"/>
    <col min="7173" max="7173" width="1.42578125" style="158" customWidth="1"/>
    <col min="7174" max="7174" width="8" style="158" customWidth="1"/>
    <col min="7175" max="7175" width="1.28515625" style="158" customWidth="1"/>
    <col min="7176" max="7176" width="11" style="158" customWidth="1"/>
    <col min="7177" max="7177" width="1.42578125" style="158" customWidth="1"/>
    <col min="7178" max="7178" width="9.140625" style="158"/>
    <col min="7179" max="7179" width="1.42578125" style="158" customWidth="1"/>
    <col min="7180" max="7180" width="11.28515625" style="158" customWidth="1"/>
    <col min="7181" max="7181" width="1.42578125" style="158" customWidth="1"/>
    <col min="7182" max="7182" width="9.140625" style="158"/>
    <col min="7183" max="7183" width="1.42578125" style="158" customWidth="1"/>
    <col min="7184" max="7184" width="12.28515625" style="158" customWidth="1"/>
    <col min="7185" max="7185" width="1.42578125" style="158" customWidth="1"/>
    <col min="7186" max="7186" width="9.140625" style="158"/>
    <col min="7187" max="7187" width="1.42578125" style="158" customWidth="1"/>
    <col min="7188" max="7188" width="12.28515625" style="158" customWidth="1"/>
    <col min="7189" max="7424" width="9.140625" style="158"/>
    <col min="7425" max="7425" width="20.140625" style="158" customWidth="1"/>
    <col min="7426" max="7426" width="6.85546875" style="158" customWidth="1"/>
    <col min="7427" max="7427" width="1.5703125" style="158" customWidth="1"/>
    <col min="7428" max="7428" width="9.85546875" style="158" customWidth="1"/>
    <col min="7429" max="7429" width="1.42578125" style="158" customWidth="1"/>
    <col min="7430" max="7430" width="8" style="158" customWidth="1"/>
    <col min="7431" max="7431" width="1.28515625" style="158" customWidth="1"/>
    <col min="7432" max="7432" width="11" style="158" customWidth="1"/>
    <col min="7433" max="7433" width="1.42578125" style="158" customWidth="1"/>
    <col min="7434" max="7434" width="9.140625" style="158"/>
    <col min="7435" max="7435" width="1.42578125" style="158" customWidth="1"/>
    <col min="7436" max="7436" width="11.28515625" style="158" customWidth="1"/>
    <col min="7437" max="7437" width="1.42578125" style="158" customWidth="1"/>
    <col min="7438" max="7438" width="9.140625" style="158"/>
    <col min="7439" max="7439" width="1.42578125" style="158" customWidth="1"/>
    <col min="7440" max="7440" width="12.28515625" style="158" customWidth="1"/>
    <col min="7441" max="7441" width="1.42578125" style="158" customWidth="1"/>
    <col min="7442" max="7442" width="9.140625" style="158"/>
    <col min="7443" max="7443" width="1.42578125" style="158" customWidth="1"/>
    <col min="7444" max="7444" width="12.28515625" style="158" customWidth="1"/>
    <col min="7445" max="7680" width="9.140625" style="158"/>
    <col min="7681" max="7681" width="20.140625" style="158" customWidth="1"/>
    <col min="7682" max="7682" width="6.85546875" style="158" customWidth="1"/>
    <col min="7683" max="7683" width="1.5703125" style="158" customWidth="1"/>
    <col min="7684" max="7684" width="9.85546875" style="158" customWidth="1"/>
    <col min="7685" max="7685" width="1.42578125" style="158" customWidth="1"/>
    <col min="7686" max="7686" width="8" style="158" customWidth="1"/>
    <col min="7687" max="7687" width="1.28515625" style="158" customWidth="1"/>
    <col min="7688" max="7688" width="11" style="158" customWidth="1"/>
    <col min="7689" max="7689" width="1.42578125" style="158" customWidth="1"/>
    <col min="7690" max="7690" width="9.140625" style="158"/>
    <col min="7691" max="7691" width="1.42578125" style="158" customWidth="1"/>
    <col min="7692" max="7692" width="11.28515625" style="158" customWidth="1"/>
    <col min="7693" max="7693" width="1.42578125" style="158" customWidth="1"/>
    <col min="7694" max="7694" width="9.140625" style="158"/>
    <col min="7695" max="7695" width="1.42578125" style="158" customWidth="1"/>
    <col min="7696" max="7696" width="12.28515625" style="158" customWidth="1"/>
    <col min="7697" max="7697" width="1.42578125" style="158" customWidth="1"/>
    <col min="7698" max="7698" width="9.140625" style="158"/>
    <col min="7699" max="7699" width="1.42578125" style="158" customWidth="1"/>
    <col min="7700" max="7700" width="12.28515625" style="158" customWidth="1"/>
    <col min="7701" max="7936" width="9.140625" style="158"/>
    <col min="7937" max="7937" width="20.140625" style="158" customWidth="1"/>
    <col min="7938" max="7938" width="6.85546875" style="158" customWidth="1"/>
    <col min="7939" max="7939" width="1.5703125" style="158" customWidth="1"/>
    <col min="7940" max="7940" width="9.85546875" style="158" customWidth="1"/>
    <col min="7941" max="7941" width="1.42578125" style="158" customWidth="1"/>
    <col min="7942" max="7942" width="8" style="158" customWidth="1"/>
    <col min="7943" max="7943" width="1.28515625" style="158" customWidth="1"/>
    <col min="7944" max="7944" width="11" style="158" customWidth="1"/>
    <col min="7945" max="7945" width="1.42578125" style="158" customWidth="1"/>
    <col min="7946" max="7946" width="9.140625" style="158"/>
    <col min="7947" max="7947" width="1.42578125" style="158" customWidth="1"/>
    <col min="7948" max="7948" width="11.28515625" style="158" customWidth="1"/>
    <col min="7949" max="7949" width="1.42578125" style="158" customWidth="1"/>
    <col min="7950" max="7950" width="9.140625" style="158"/>
    <col min="7951" max="7951" width="1.42578125" style="158" customWidth="1"/>
    <col min="7952" max="7952" width="12.28515625" style="158" customWidth="1"/>
    <col min="7953" max="7953" width="1.42578125" style="158" customWidth="1"/>
    <col min="7954" max="7954" width="9.140625" style="158"/>
    <col min="7955" max="7955" width="1.42578125" style="158" customWidth="1"/>
    <col min="7956" max="7956" width="12.28515625" style="158" customWidth="1"/>
    <col min="7957" max="8192" width="9.140625" style="158"/>
    <col min="8193" max="8193" width="20.140625" style="158" customWidth="1"/>
    <col min="8194" max="8194" width="6.85546875" style="158" customWidth="1"/>
    <col min="8195" max="8195" width="1.5703125" style="158" customWidth="1"/>
    <col min="8196" max="8196" width="9.85546875" style="158" customWidth="1"/>
    <col min="8197" max="8197" width="1.42578125" style="158" customWidth="1"/>
    <col min="8198" max="8198" width="8" style="158" customWidth="1"/>
    <col min="8199" max="8199" width="1.28515625" style="158" customWidth="1"/>
    <col min="8200" max="8200" width="11" style="158" customWidth="1"/>
    <col min="8201" max="8201" width="1.42578125" style="158" customWidth="1"/>
    <col min="8202" max="8202" width="9.140625" style="158"/>
    <col min="8203" max="8203" width="1.42578125" style="158" customWidth="1"/>
    <col min="8204" max="8204" width="11.28515625" style="158" customWidth="1"/>
    <col min="8205" max="8205" width="1.42578125" style="158" customWidth="1"/>
    <col min="8206" max="8206" width="9.140625" style="158"/>
    <col min="8207" max="8207" width="1.42578125" style="158" customWidth="1"/>
    <col min="8208" max="8208" width="12.28515625" style="158" customWidth="1"/>
    <col min="8209" max="8209" width="1.42578125" style="158" customWidth="1"/>
    <col min="8210" max="8210" width="9.140625" style="158"/>
    <col min="8211" max="8211" width="1.42578125" style="158" customWidth="1"/>
    <col min="8212" max="8212" width="12.28515625" style="158" customWidth="1"/>
    <col min="8213" max="8448" width="9.140625" style="158"/>
    <col min="8449" max="8449" width="20.140625" style="158" customWidth="1"/>
    <col min="8450" max="8450" width="6.85546875" style="158" customWidth="1"/>
    <col min="8451" max="8451" width="1.5703125" style="158" customWidth="1"/>
    <col min="8452" max="8452" width="9.85546875" style="158" customWidth="1"/>
    <col min="8453" max="8453" width="1.42578125" style="158" customWidth="1"/>
    <col min="8454" max="8454" width="8" style="158" customWidth="1"/>
    <col min="8455" max="8455" width="1.28515625" style="158" customWidth="1"/>
    <col min="8456" max="8456" width="11" style="158" customWidth="1"/>
    <col min="8457" max="8457" width="1.42578125" style="158" customWidth="1"/>
    <col min="8458" max="8458" width="9.140625" style="158"/>
    <col min="8459" max="8459" width="1.42578125" style="158" customWidth="1"/>
    <col min="8460" max="8460" width="11.28515625" style="158" customWidth="1"/>
    <col min="8461" max="8461" width="1.42578125" style="158" customWidth="1"/>
    <col min="8462" max="8462" width="9.140625" style="158"/>
    <col min="8463" max="8463" width="1.42578125" style="158" customWidth="1"/>
    <col min="8464" max="8464" width="12.28515625" style="158" customWidth="1"/>
    <col min="8465" max="8465" width="1.42578125" style="158" customWidth="1"/>
    <col min="8466" max="8466" width="9.140625" style="158"/>
    <col min="8467" max="8467" width="1.42578125" style="158" customWidth="1"/>
    <col min="8468" max="8468" width="12.28515625" style="158" customWidth="1"/>
    <col min="8469" max="8704" width="9.140625" style="158"/>
    <col min="8705" max="8705" width="20.140625" style="158" customWidth="1"/>
    <col min="8706" max="8706" width="6.85546875" style="158" customWidth="1"/>
    <col min="8707" max="8707" width="1.5703125" style="158" customWidth="1"/>
    <col min="8708" max="8708" width="9.85546875" style="158" customWidth="1"/>
    <col min="8709" max="8709" width="1.42578125" style="158" customWidth="1"/>
    <col min="8710" max="8710" width="8" style="158" customWidth="1"/>
    <col min="8711" max="8711" width="1.28515625" style="158" customWidth="1"/>
    <col min="8712" max="8712" width="11" style="158" customWidth="1"/>
    <col min="8713" max="8713" width="1.42578125" style="158" customWidth="1"/>
    <col min="8714" max="8714" width="9.140625" style="158"/>
    <col min="8715" max="8715" width="1.42578125" style="158" customWidth="1"/>
    <col min="8716" max="8716" width="11.28515625" style="158" customWidth="1"/>
    <col min="8717" max="8717" width="1.42578125" style="158" customWidth="1"/>
    <col min="8718" max="8718" width="9.140625" style="158"/>
    <col min="8719" max="8719" width="1.42578125" style="158" customWidth="1"/>
    <col min="8720" max="8720" width="12.28515625" style="158" customWidth="1"/>
    <col min="8721" max="8721" width="1.42578125" style="158" customWidth="1"/>
    <col min="8722" max="8722" width="9.140625" style="158"/>
    <col min="8723" max="8723" width="1.42578125" style="158" customWidth="1"/>
    <col min="8724" max="8724" width="12.28515625" style="158" customWidth="1"/>
    <col min="8725" max="8960" width="9.140625" style="158"/>
    <col min="8961" max="8961" width="20.140625" style="158" customWidth="1"/>
    <col min="8962" max="8962" width="6.85546875" style="158" customWidth="1"/>
    <col min="8963" max="8963" width="1.5703125" style="158" customWidth="1"/>
    <col min="8964" max="8964" width="9.85546875" style="158" customWidth="1"/>
    <col min="8965" max="8965" width="1.42578125" style="158" customWidth="1"/>
    <col min="8966" max="8966" width="8" style="158" customWidth="1"/>
    <col min="8967" max="8967" width="1.28515625" style="158" customWidth="1"/>
    <col min="8968" max="8968" width="11" style="158" customWidth="1"/>
    <col min="8969" max="8969" width="1.42578125" style="158" customWidth="1"/>
    <col min="8970" max="8970" width="9.140625" style="158"/>
    <col min="8971" max="8971" width="1.42578125" style="158" customWidth="1"/>
    <col min="8972" max="8972" width="11.28515625" style="158" customWidth="1"/>
    <col min="8973" max="8973" width="1.42578125" style="158" customWidth="1"/>
    <col min="8974" max="8974" width="9.140625" style="158"/>
    <col min="8975" max="8975" width="1.42578125" style="158" customWidth="1"/>
    <col min="8976" max="8976" width="12.28515625" style="158" customWidth="1"/>
    <col min="8977" max="8977" width="1.42578125" style="158" customWidth="1"/>
    <col min="8978" max="8978" width="9.140625" style="158"/>
    <col min="8979" max="8979" width="1.42578125" style="158" customWidth="1"/>
    <col min="8980" max="8980" width="12.28515625" style="158" customWidth="1"/>
    <col min="8981" max="9216" width="9.140625" style="158"/>
    <col min="9217" max="9217" width="20.140625" style="158" customWidth="1"/>
    <col min="9218" max="9218" width="6.85546875" style="158" customWidth="1"/>
    <col min="9219" max="9219" width="1.5703125" style="158" customWidth="1"/>
    <col min="9220" max="9220" width="9.85546875" style="158" customWidth="1"/>
    <col min="9221" max="9221" width="1.42578125" style="158" customWidth="1"/>
    <col min="9222" max="9222" width="8" style="158" customWidth="1"/>
    <col min="9223" max="9223" width="1.28515625" style="158" customWidth="1"/>
    <col min="9224" max="9224" width="11" style="158" customWidth="1"/>
    <col min="9225" max="9225" width="1.42578125" style="158" customWidth="1"/>
    <col min="9226" max="9226" width="9.140625" style="158"/>
    <col min="9227" max="9227" width="1.42578125" style="158" customWidth="1"/>
    <col min="9228" max="9228" width="11.28515625" style="158" customWidth="1"/>
    <col min="9229" max="9229" width="1.42578125" style="158" customWidth="1"/>
    <col min="9230" max="9230" width="9.140625" style="158"/>
    <col min="9231" max="9231" width="1.42578125" style="158" customWidth="1"/>
    <col min="9232" max="9232" width="12.28515625" style="158" customWidth="1"/>
    <col min="9233" max="9233" width="1.42578125" style="158" customWidth="1"/>
    <col min="9234" max="9234" width="9.140625" style="158"/>
    <col min="9235" max="9235" width="1.42578125" style="158" customWidth="1"/>
    <col min="9236" max="9236" width="12.28515625" style="158" customWidth="1"/>
    <col min="9237" max="9472" width="9.140625" style="158"/>
    <col min="9473" max="9473" width="20.140625" style="158" customWidth="1"/>
    <col min="9474" max="9474" width="6.85546875" style="158" customWidth="1"/>
    <col min="9475" max="9475" width="1.5703125" style="158" customWidth="1"/>
    <col min="9476" max="9476" width="9.85546875" style="158" customWidth="1"/>
    <col min="9477" max="9477" width="1.42578125" style="158" customWidth="1"/>
    <col min="9478" max="9478" width="8" style="158" customWidth="1"/>
    <col min="9479" max="9479" width="1.28515625" style="158" customWidth="1"/>
    <col min="9480" max="9480" width="11" style="158" customWidth="1"/>
    <col min="9481" max="9481" width="1.42578125" style="158" customWidth="1"/>
    <col min="9482" max="9482" width="9.140625" style="158"/>
    <col min="9483" max="9483" width="1.42578125" style="158" customWidth="1"/>
    <col min="9484" max="9484" width="11.28515625" style="158" customWidth="1"/>
    <col min="9485" max="9485" width="1.42578125" style="158" customWidth="1"/>
    <col min="9486" max="9486" width="9.140625" style="158"/>
    <col min="9487" max="9487" width="1.42578125" style="158" customWidth="1"/>
    <col min="9488" max="9488" width="12.28515625" style="158" customWidth="1"/>
    <col min="9489" max="9489" width="1.42578125" style="158" customWidth="1"/>
    <col min="9490" max="9490" width="9.140625" style="158"/>
    <col min="9491" max="9491" width="1.42578125" style="158" customWidth="1"/>
    <col min="9492" max="9492" width="12.28515625" style="158" customWidth="1"/>
    <col min="9493" max="9728" width="9.140625" style="158"/>
    <col min="9729" max="9729" width="20.140625" style="158" customWidth="1"/>
    <col min="9730" max="9730" width="6.85546875" style="158" customWidth="1"/>
    <col min="9731" max="9731" width="1.5703125" style="158" customWidth="1"/>
    <col min="9732" max="9732" width="9.85546875" style="158" customWidth="1"/>
    <col min="9733" max="9733" width="1.42578125" style="158" customWidth="1"/>
    <col min="9734" max="9734" width="8" style="158" customWidth="1"/>
    <col min="9735" max="9735" width="1.28515625" style="158" customWidth="1"/>
    <col min="9736" max="9736" width="11" style="158" customWidth="1"/>
    <col min="9737" max="9737" width="1.42578125" style="158" customWidth="1"/>
    <col min="9738" max="9738" width="9.140625" style="158"/>
    <col min="9739" max="9739" width="1.42578125" style="158" customWidth="1"/>
    <col min="9740" max="9740" width="11.28515625" style="158" customWidth="1"/>
    <col min="9741" max="9741" width="1.42578125" style="158" customWidth="1"/>
    <col min="9742" max="9742" width="9.140625" style="158"/>
    <col min="9743" max="9743" width="1.42578125" style="158" customWidth="1"/>
    <col min="9744" max="9744" width="12.28515625" style="158" customWidth="1"/>
    <col min="9745" max="9745" width="1.42578125" style="158" customWidth="1"/>
    <col min="9746" max="9746" width="9.140625" style="158"/>
    <col min="9747" max="9747" width="1.42578125" style="158" customWidth="1"/>
    <col min="9748" max="9748" width="12.28515625" style="158" customWidth="1"/>
    <col min="9749" max="9984" width="9.140625" style="158"/>
    <col min="9985" max="9985" width="20.140625" style="158" customWidth="1"/>
    <col min="9986" max="9986" width="6.85546875" style="158" customWidth="1"/>
    <col min="9987" max="9987" width="1.5703125" style="158" customWidth="1"/>
    <col min="9988" max="9988" width="9.85546875" style="158" customWidth="1"/>
    <col min="9989" max="9989" width="1.42578125" style="158" customWidth="1"/>
    <col min="9990" max="9990" width="8" style="158" customWidth="1"/>
    <col min="9991" max="9991" width="1.28515625" style="158" customWidth="1"/>
    <col min="9992" max="9992" width="11" style="158" customWidth="1"/>
    <col min="9993" max="9993" width="1.42578125" style="158" customWidth="1"/>
    <col min="9994" max="9994" width="9.140625" style="158"/>
    <col min="9995" max="9995" width="1.42578125" style="158" customWidth="1"/>
    <col min="9996" max="9996" width="11.28515625" style="158" customWidth="1"/>
    <col min="9997" max="9997" width="1.42578125" style="158" customWidth="1"/>
    <col min="9998" max="9998" width="9.140625" style="158"/>
    <col min="9999" max="9999" width="1.42578125" style="158" customWidth="1"/>
    <col min="10000" max="10000" width="12.28515625" style="158" customWidth="1"/>
    <col min="10001" max="10001" width="1.42578125" style="158" customWidth="1"/>
    <col min="10002" max="10002" width="9.140625" style="158"/>
    <col min="10003" max="10003" width="1.42578125" style="158" customWidth="1"/>
    <col min="10004" max="10004" width="12.28515625" style="158" customWidth="1"/>
    <col min="10005" max="10240" width="9.140625" style="158"/>
    <col min="10241" max="10241" width="20.140625" style="158" customWidth="1"/>
    <col min="10242" max="10242" width="6.85546875" style="158" customWidth="1"/>
    <col min="10243" max="10243" width="1.5703125" style="158" customWidth="1"/>
    <col min="10244" max="10244" width="9.85546875" style="158" customWidth="1"/>
    <col min="10245" max="10245" width="1.42578125" style="158" customWidth="1"/>
    <col min="10246" max="10246" width="8" style="158" customWidth="1"/>
    <col min="10247" max="10247" width="1.28515625" style="158" customWidth="1"/>
    <col min="10248" max="10248" width="11" style="158" customWidth="1"/>
    <col min="10249" max="10249" width="1.42578125" style="158" customWidth="1"/>
    <col min="10250" max="10250" width="9.140625" style="158"/>
    <col min="10251" max="10251" width="1.42578125" style="158" customWidth="1"/>
    <col min="10252" max="10252" width="11.28515625" style="158" customWidth="1"/>
    <col min="10253" max="10253" width="1.42578125" style="158" customWidth="1"/>
    <col min="10254" max="10254" width="9.140625" style="158"/>
    <col min="10255" max="10255" width="1.42578125" style="158" customWidth="1"/>
    <col min="10256" max="10256" width="12.28515625" style="158" customWidth="1"/>
    <col min="10257" max="10257" width="1.42578125" style="158" customWidth="1"/>
    <col min="10258" max="10258" width="9.140625" style="158"/>
    <col min="10259" max="10259" width="1.42578125" style="158" customWidth="1"/>
    <col min="10260" max="10260" width="12.28515625" style="158" customWidth="1"/>
    <col min="10261" max="10496" width="9.140625" style="158"/>
    <col min="10497" max="10497" width="20.140625" style="158" customWidth="1"/>
    <col min="10498" max="10498" width="6.85546875" style="158" customWidth="1"/>
    <col min="10499" max="10499" width="1.5703125" style="158" customWidth="1"/>
    <col min="10500" max="10500" width="9.85546875" style="158" customWidth="1"/>
    <col min="10501" max="10501" width="1.42578125" style="158" customWidth="1"/>
    <col min="10502" max="10502" width="8" style="158" customWidth="1"/>
    <col min="10503" max="10503" width="1.28515625" style="158" customWidth="1"/>
    <col min="10504" max="10504" width="11" style="158" customWidth="1"/>
    <col min="10505" max="10505" width="1.42578125" style="158" customWidth="1"/>
    <col min="10506" max="10506" width="9.140625" style="158"/>
    <col min="10507" max="10507" width="1.42578125" style="158" customWidth="1"/>
    <col min="10508" max="10508" width="11.28515625" style="158" customWidth="1"/>
    <col min="10509" max="10509" width="1.42578125" style="158" customWidth="1"/>
    <col min="10510" max="10510" width="9.140625" style="158"/>
    <col min="10511" max="10511" width="1.42578125" style="158" customWidth="1"/>
    <col min="10512" max="10512" width="12.28515625" style="158" customWidth="1"/>
    <col min="10513" max="10513" width="1.42578125" style="158" customWidth="1"/>
    <col min="10514" max="10514" width="9.140625" style="158"/>
    <col min="10515" max="10515" width="1.42578125" style="158" customWidth="1"/>
    <col min="10516" max="10516" width="12.28515625" style="158" customWidth="1"/>
    <col min="10517" max="10752" width="9.140625" style="158"/>
    <col min="10753" max="10753" width="20.140625" style="158" customWidth="1"/>
    <col min="10754" max="10754" width="6.85546875" style="158" customWidth="1"/>
    <col min="10755" max="10755" width="1.5703125" style="158" customWidth="1"/>
    <col min="10756" max="10756" width="9.85546875" style="158" customWidth="1"/>
    <col min="10757" max="10757" width="1.42578125" style="158" customWidth="1"/>
    <col min="10758" max="10758" width="8" style="158" customWidth="1"/>
    <col min="10759" max="10759" width="1.28515625" style="158" customWidth="1"/>
    <col min="10760" max="10760" width="11" style="158" customWidth="1"/>
    <col min="10761" max="10761" width="1.42578125" style="158" customWidth="1"/>
    <col min="10762" max="10762" width="9.140625" style="158"/>
    <col min="10763" max="10763" width="1.42578125" style="158" customWidth="1"/>
    <col min="10764" max="10764" width="11.28515625" style="158" customWidth="1"/>
    <col min="10765" max="10765" width="1.42578125" style="158" customWidth="1"/>
    <col min="10766" max="10766" width="9.140625" style="158"/>
    <col min="10767" max="10767" width="1.42578125" style="158" customWidth="1"/>
    <col min="10768" max="10768" width="12.28515625" style="158" customWidth="1"/>
    <col min="10769" max="10769" width="1.42578125" style="158" customWidth="1"/>
    <col min="10770" max="10770" width="9.140625" style="158"/>
    <col min="10771" max="10771" width="1.42578125" style="158" customWidth="1"/>
    <col min="10772" max="10772" width="12.28515625" style="158" customWidth="1"/>
    <col min="10773" max="11008" width="9.140625" style="158"/>
    <col min="11009" max="11009" width="20.140625" style="158" customWidth="1"/>
    <col min="11010" max="11010" width="6.85546875" style="158" customWidth="1"/>
    <col min="11011" max="11011" width="1.5703125" style="158" customWidth="1"/>
    <col min="11012" max="11012" width="9.85546875" style="158" customWidth="1"/>
    <col min="11013" max="11013" width="1.42578125" style="158" customWidth="1"/>
    <col min="11014" max="11014" width="8" style="158" customWidth="1"/>
    <col min="11015" max="11015" width="1.28515625" style="158" customWidth="1"/>
    <col min="11016" max="11016" width="11" style="158" customWidth="1"/>
    <col min="11017" max="11017" width="1.42578125" style="158" customWidth="1"/>
    <col min="11018" max="11018" width="9.140625" style="158"/>
    <col min="11019" max="11019" width="1.42578125" style="158" customWidth="1"/>
    <col min="11020" max="11020" width="11.28515625" style="158" customWidth="1"/>
    <col min="11021" max="11021" width="1.42578125" style="158" customWidth="1"/>
    <col min="11022" max="11022" width="9.140625" style="158"/>
    <col min="11023" max="11023" width="1.42578125" style="158" customWidth="1"/>
    <col min="11024" max="11024" width="12.28515625" style="158" customWidth="1"/>
    <col min="11025" max="11025" width="1.42578125" style="158" customWidth="1"/>
    <col min="11026" max="11026" width="9.140625" style="158"/>
    <col min="11027" max="11027" width="1.42578125" style="158" customWidth="1"/>
    <col min="11028" max="11028" width="12.28515625" style="158" customWidth="1"/>
    <col min="11029" max="11264" width="9.140625" style="158"/>
    <col min="11265" max="11265" width="20.140625" style="158" customWidth="1"/>
    <col min="11266" max="11266" width="6.85546875" style="158" customWidth="1"/>
    <col min="11267" max="11267" width="1.5703125" style="158" customWidth="1"/>
    <col min="11268" max="11268" width="9.85546875" style="158" customWidth="1"/>
    <col min="11269" max="11269" width="1.42578125" style="158" customWidth="1"/>
    <col min="11270" max="11270" width="8" style="158" customWidth="1"/>
    <col min="11271" max="11271" width="1.28515625" style="158" customWidth="1"/>
    <col min="11272" max="11272" width="11" style="158" customWidth="1"/>
    <col min="11273" max="11273" width="1.42578125" style="158" customWidth="1"/>
    <col min="11274" max="11274" width="9.140625" style="158"/>
    <col min="11275" max="11275" width="1.42578125" style="158" customWidth="1"/>
    <col min="11276" max="11276" width="11.28515625" style="158" customWidth="1"/>
    <col min="11277" max="11277" width="1.42578125" style="158" customWidth="1"/>
    <col min="11278" max="11278" width="9.140625" style="158"/>
    <col min="11279" max="11279" width="1.42578125" style="158" customWidth="1"/>
    <col min="11280" max="11280" width="12.28515625" style="158" customWidth="1"/>
    <col min="11281" max="11281" width="1.42578125" style="158" customWidth="1"/>
    <col min="11282" max="11282" width="9.140625" style="158"/>
    <col min="11283" max="11283" width="1.42578125" style="158" customWidth="1"/>
    <col min="11284" max="11284" width="12.28515625" style="158" customWidth="1"/>
    <col min="11285" max="11520" width="9.140625" style="158"/>
    <col min="11521" max="11521" width="20.140625" style="158" customWidth="1"/>
    <col min="11522" max="11522" width="6.85546875" style="158" customWidth="1"/>
    <col min="11523" max="11523" width="1.5703125" style="158" customWidth="1"/>
    <col min="11524" max="11524" width="9.85546875" style="158" customWidth="1"/>
    <col min="11525" max="11525" width="1.42578125" style="158" customWidth="1"/>
    <col min="11526" max="11526" width="8" style="158" customWidth="1"/>
    <col min="11527" max="11527" width="1.28515625" style="158" customWidth="1"/>
    <col min="11528" max="11528" width="11" style="158" customWidth="1"/>
    <col min="11529" max="11529" width="1.42578125" style="158" customWidth="1"/>
    <col min="11530" max="11530" width="9.140625" style="158"/>
    <col min="11531" max="11531" width="1.42578125" style="158" customWidth="1"/>
    <col min="11532" max="11532" width="11.28515625" style="158" customWidth="1"/>
    <col min="11533" max="11533" width="1.42578125" style="158" customWidth="1"/>
    <col min="11534" max="11534" width="9.140625" style="158"/>
    <col min="11535" max="11535" width="1.42578125" style="158" customWidth="1"/>
    <col min="11536" max="11536" width="12.28515625" style="158" customWidth="1"/>
    <col min="11537" max="11537" width="1.42578125" style="158" customWidth="1"/>
    <col min="11538" max="11538" width="9.140625" style="158"/>
    <col min="11539" max="11539" width="1.42578125" style="158" customWidth="1"/>
    <col min="11540" max="11540" width="12.28515625" style="158" customWidth="1"/>
    <col min="11541" max="11776" width="9.140625" style="158"/>
    <col min="11777" max="11777" width="20.140625" style="158" customWidth="1"/>
    <col min="11778" max="11778" width="6.85546875" style="158" customWidth="1"/>
    <col min="11779" max="11779" width="1.5703125" style="158" customWidth="1"/>
    <col min="11780" max="11780" width="9.85546875" style="158" customWidth="1"/>
    <col min="11781" max="11781" width="1.42578125" style="158" customWidth="1"/>
    <col min="11782" max="11782" width="8" style="158" customWidth="1"/>
    <col min="11783" max="11783" width="1.28515625" style="158" customWidth="1"/>
    <col min="11784" max="11784" width="11" style="158" customWidth="1"/>
    <col min="11785" max="11785" width="1.42578125" style="158" customWidth="1"/>
    <col min="11786" max="11786" width="9.140625" style="158"/>
    <col min="11787" max="11787" width="1.42578125" style="158" customWidth="1"/>
    <col min="11788" max="11788" width="11.28515625" style="158" customWidth="1"/>
    <col min="11789" max="11789" width="1.42578125" style="158" customWidth="1"/>
    <col min="11790" max="11790" width="9.140625" style="158"/>
    <col min="11791" max="11791" width="1.42578125" style="158" customWidth="1"/>
    <col min="11792" max="11792" width="12.28515625" style="158" customWidth="1"/>
    <col min="11793" max="11793" width="1.42578125" style="158" customWidth="1"/>
    <col min="11794" max="11794" width="9.140625" style="158"/>
    <col min="11795" max="11795" width="1.42578125" style="158" customWidth="1"/>
    <col min="11796" max="11796" width="12.28515625" style="158" customWidth="1"/>
    <col min="11797" max="12032" width="9.140625" style="158"/>
    <col min="12033" max="12033" width="20.140625" style="158" customWidth="1"/>
    <col min="12034" max="12034" width="6.85546875" style="158" customWidth="1"/>
    <col min="12035" max="12035" width="1.5703125" style="158" customWidth="1"/>
    <col min="12036" max="12036" width="9.85546875" style="158" customWidth="1"/>
    <col min="12037" max="12037" width="1.42578125" style="158" customWidth="1"/>
    <col min="12038" max="12038" width="8" style="158" customWidth="1"/>
    <col min="12039" max="12039" width="1.28515625" style="158" customWidth="1"/>
    <col min="12040" max="12040" width="11" style="158" customWidth="1"/>
    <col min="12041" max="12041" width="1.42578125" style="158" customWidth="1"/>
    <col min="12042" max="12042" width="9.140625" style="158"/>
    <col min="12043" max="12043" width="1.42578125" style="158" customWidth="1"/>
    <col min="12044" max="12044" width="11.28515625" style="158" customWidth="1"/>
    <col min="12045" max="12045" width="1.42578125" style="158" customWidth="1"/>
    <col min="12046" max="12046" width="9.140625" style="158"/>
    <col min="12047" max="12047" width="1.42578125" style="158" customWidth="1"/>
    <col min="12048" max="12048" width="12.28515625" style="158" customWidth="1"/>
    <col min="12049" max="12049" width="1.42578125" style="158" customWidth="1"/>
    <col min="12050" max="12050" width="9.140625" style="158"/>
    <col min="12051" max="12051" width="1.42578125" style="158" customWidth="1"/>
    <col min="12052" max="12052" width="12.28515625" style="158" customWidth="1"/>
    <col min="12053" max="12288" width="9.140625" style="158"/>
    <col min="12289" max="12289" width="20.140625" style="158" customWidth="1"/>
    <col min="12290" max="12290" width="6.85546875" style="158" customWidth="1"/>
    <col min="12291" max="12291" width="1.5703125" style="158" customWidth="1"/>
    <col min="12292" max="12292" width="9.85546875" style="158" customWidth="1"/>
    <col min="12293" max="12293" width="1.42578125" style="158" customWidth="1"/>
    <col min="12294" max="12294" width="8" style="158" customWidth="1"/>
    <col min="12295" max="12295" width="1.28515625" style="158" customWidth="1"/>
    <col min="12296" max="12296" width="11" style="158" customWidth="1"/>
    <col min="12297" max="12297" width="1.42578125" style="158" customWidth="1"/>
    <col min="12298" max="12298" width="9.140625" style="158"/>
    <col min="12299" max="12299" width="1.42578125" style="158" customWidth="1"/>
    <col min="12300" max="12300" width="11.28515625" style="158" customWidth="1"/>
    <col min="12301" max="12301" width="1.42578125" style="158" customWidth="1"/>
    <col min="12302" max="12302" width="9.140625" style="158"/>
    <col min="12303" max="12303" width="1.42578125" style="158" customWidth="1"/>
    <col min="12304" max="12304" width="12.28515625" style="158" customWidth="1"/>
    <col min="12305" max="12305" width="1.42578125" style="158" customWidth="1"/>
    <col min="12306" max="12306" width="9.140625" style="158"/>
    <col min="12307" max="12307" width="1.42578125" style="158" customWidth="1"/>
    <col min="12308" max="12308" width="12.28515625" style="158" customWidth="1"/>
    <col min="12309" max="12544" width="9.140625" style="158"/>
    <col min="12545" max="12545" width="20.140625" style="158" customWidth="1"/>
    <col min="12546" max="12546" width="6.85546875" style="158" customWidth="1"/>
    <col min="12547" max="12547" width="1.5703125" style="158" customWidth="1"/>
    <col min="12548" max="12548" width="9.85546875" style="158" customWidth="1"/>
    <col min="12549" max="12549" width="1.42578125" style="158" customWidth="1"/>
    <col min="12550" max="12550" width="8" style="158" customWidth="1"/>
    <col min="12551" max="12551" width="1.28515625" style="158" customWidth="1"/>
    <col min="12552" max="12552" width="11" style="158" customWidth="1"/>
    <col min="12553" max="12553" width="1.42578125" style="158" customWidth="1"/>
    <col min="12554" max="12554" width="9.140625" style="158"/>
    <col min="12555" max="12555" width="1.42578125" style="158" customWidth="1"/>
    <col min="12556" max="12556" width="11.28515625" style="158" customWidth="1"/>
    <col min="12557" max="12557" width="1.42578125" style="158" customWidth="1"/>
    <col min="12558" max="12558" width="9.140625" style="158"/>
    <col min="12559" max="12559" width="1.42578125" style="158" customWidth="1"/>
    <col min="12560" max="12560" width="12.28515625" style="158" customWidth="1"/>
    <col min="12561" max="12561" width="1.42578125" style="158" customWidth="1"/>
    <col min="12562" max="12562" width="9.140625" style="158"/>
    <col min="12563" max="12563" width="1.42578125" style="158" customWidth="1"/>
    <col min="12564" max="12564" width="12.28515625" style="158" customWidth="1"/>
    <col min="12565" max="12800" width="9.140625" style="158"/>
    <col min="12801" max="12801" width="20.140625" style="158" customWidth="1"/>
    <col min="12802" max="12802" width="6.85546875" style="158" customWidth="1"/>
    <col min="12803" max="12803" width="1.5703125" style="158" customWidth="1"/>
    <col min="12804" max="12804" width="9.85546875" style="158" customWidth="1"/>
    <col min="12805" max="12805" width="1.42578125" style="158" customWidth="1"/>
    <col min="12806" max="12806" width="8" style="158" customWidth="1"/>
    <col min="12807" max="12807" width="1.28515625" style="158" customWidth="1"/>
    <col min="12808" max="12808" width="11" style="158" customWidth="1"/>
    <col min="12809" max="12809" width="1.42578125" style="158" customWidth="1"/>
    <col min="12810" max="12810" width="9.140625" style="158"/>
    <col min="12811" max="12811" width="1.42578125" style="158" customWidth="1"/>
    <col min="12812" max="12812" width="11.28515625" style="158" customWidth="1"/>
    <col min="12813" max="12813" width="1.42578125" style="158" customWidth="1"/>
    <col min="12814" max="12814" width="9.140625" style="158"/>
    <col min="12815" max="12815" width="1.42578125" style="158" customWidth="1"/>
    <col min="12816" max="12816" width="12.28515625" style="158" customWidth="1"/>
    <col min="12817" max="12817" width="1.42578125" style="158" customWidth="1"/>
    <col min="12818" max="12818" width="9.140625" style="158"/>
    <col min="12819" max="12819" width="1.42578125" style="158" customWidth="1"/>
    <col min="12820" max="12820" width="12.28515625" style="158" customWidth="1"/>
    <col min="12821" max="13056" width="9.140625" style="158"/>
    <col min="13057" max="13057" width="20.140625" style="158" customWidth="1"/>
    <col min="13058" max="13058" width="6.85546875" style="158" customWidth="1"/>
    <col min="13059" max="13059" width="1.5703125" style="158" customWidth="1"/>
    <col min="13060" max="13060" width="9.85546875" style="158" customWidth="1"/>
    <col min="13061" max="13061" width="1.42578125" style="158" customWidth="1"/>
    <col min="13062" max="13062" width="8" style="158" customWidth="1"/>
    <col min="13063" max="13063" width="1.28515625" style="158" customWidth="1"/>
    <col min="13064" max="13064" width="11" style="158" customWidth="1"/>
    <col min="13065" max="13065" width="1.42578125" style="158" customWidth="1"/>
    <col min="13066" max="13066" width="9.140625" style="158"/>
    <col min="13067" max="13067" width="1.42578125" style="158" customWidth="1"/>
    <col min="13068" max="13068" width="11.28515625" style="158" customWidth="1"/>
    <col min="13069" max="13069" width="1.42578125" style="158" customWidth="1"/>
    <col min="13070" max="13070" width="9.140625" style="158"/>
    <col min="13071" max="13071" width="1.42578125" style="158" customWidth="1"/>
    <col min="13072" max="13072" width="12.28515625" style="158" customWidth="1"/>
    <col min="13073" max="13073" width="1.42578125" style="158" customWidth="1"/>
    <col min="13074" max="13074" width="9.140625" style="158"/>
    <col min="13075" max="13075" width="1.42578125" style="158" customWidth="1"/>
    <col min="13076" max="13076" width="12.28515625" style="158" customWidth="1"/>
    <col min="13077" max="13312" width="9.140625" style="158"/>
    <col min="13313" max="13313" width="20.140625" style="158" customWidth="1"/>
    <col min="13314" max="13314" width="6.85546875" style="158" customWidth="1"/>
    <col min="13315" max="13315" width="1.5703125" style="158" customWidth="1"/>
    <col min="13316" max="13316" width="9.85546875" style="158" customWidth="1"/>
    <col min="13317" max="13317" width="1.42578125" style="158" customWidth="1"/>
    <col min="13318" max="13318" width="8" style="158" customWidth="1"/>
    <col min="13319" max="13319" width="1.28515625" style="158" customWidth="1"/>
    <col min="13320" max="13320" width="11" style="158" customWidth="1"/>
    <col min="13321" max="13321" width="1.42578125" style="158" customWidth="1"/>
    <col min="13322" max="13322" width="9.140625" style="158"/>
    <col min="13323" max="13323" width="1.42578125" style="158" customWidth="1"/>
    <col min="13324" max="13324" width="11.28515625" style="158" customWidth="1"/>
    <col min="13325" max="13325" width="1.42578125" style="158" customWidth="1"/>
    <col min="13326" max="13326" width="9.140625" style="158"/>
    <col min="13327" max="13327" width="1.42578125" style="158" customWidth="1"/>
    <col min="13328" max="13328" width="12.28515625" style="158" customWidth="1"/>
    <col min="13329" max="13329" width="1.42578125" style="158" customWidth="1"/>
    <col min="13330" max="13330" width="9.140625" style="158"/>
    <col min="13331" max="13331" width="1.42578125" style="158" customWidth="1"/>
    <col min="13332" max="13332" width="12.28515625" style="158" customWidth="1"/>
    <col min="13333" max="13568" width="9.140625" style="158"/>
    <col min="13569" max="13569" width="20.140625" style="158" customWidth="1"/>
    <col min="13570" max="13570" width="6.85546875" style="158" customWidth="1"/>
    <col min="13571" max="13571" width="1.5703125" style="158" customWidth="1"/>
    <col min="13572" max="13572" width="9.85546875" style="158" customWidth="1"/>
    <col min="13573" max="13573" width="1.42578125" style="158" customWidth="1"/>
    <col min="13574" max="13574" width="8" style="158" customWidth="1"/>
    <col min="13575" max="13575" width="1.28515625" style="158" customWidth="1"/>
    <col min="13576" max="13576" width="11" style="158" customWidth="1"/>
    <col min="13577" max="13577" width="1.42578125" style="158" customWidth="1"/>
    <col min="13578" max="13578" width="9.140625" style="158"/>
    <col min="13579" max="13579" width="1.42578125" style="158" customWidth="1"/>
    <col min="13580" max="13580" width="11.28515625" style="158" customWidth="1"/>
    <col min="13581" max="13581" width="1.42578125" style="158" customWidth="1"/>
    <col min="13582" max="13582" width="9.140625" style="158"/>
    <col min="13583" max="13583" width="1.42578125" style="158" customWidth="1"/>
    <col min="13584" max="13584" width="12.28515625" style="158" customWidth="1"/>
    <col min="13585" max="13585" width="1.42578125" style="158" customWidth="1"/>
    <col min="13586" max="13586" width="9.140625" style="158"/>
    <col min="13587" max="13587" width="1.42578125" style="158" customWidth="1"/>
    <col min="13588" max="13588" width="12.28515625" style="158" customWidth="1"/>
    <col min="13589" max="13824" width="9.140625" style="158"/>
    <col min="13825" max="13825" width="20.140625" style="158" customWidth="1"/>
    <col min="13826" max="13826" width="6.85546875" style="158" customWidth="1"/>
    <col min="13827" max="13827" width="1.5703125" style="158" customWidth="1"/>
    <col min="13828" max="13828" width="9.85546875" style="158" customWidth="1"/>
    <col min="13829" max="13829" width="1.42578125" style="158" customWidth="1"/>
    <col min="13830" max="13830" width="8" style="158" customWidth="1"/>
    <col min="13831" max="13831" width="1.28515625" style="158" customWidth="1"/>
    <col min="13832" max="13832" width="11" style="158" customWidth="1"/>
    <col min="13833" max="13833" width="1.42578125" style="158" customWidth="1"/>
    <col min="13834" max="13834" width="9.140625" style="158"/>
    <col min="13835" max="13835" width="1.42578125" style="158" customWidth="1"/>
    <col min="13836" max="13836" width="11.28515625" style="158" customWidth="1"/>
    <col min="13837" max="13837" width="1.42578125" style="158" customWidth="1"/>
    <col min="13838" max="13838" width="9.140625" style="158"/>
    <col min="13839" max="13839" width="1.42578125" style="158" customWidth="1"/>
    <col min="13840" max="13840" width="12.28515625" style="158" customWidth="1"/>
    <col min="13841" max="13841" width="1.42578125" style="158" customWidth="1"/>
    <col min="13842" max="13842" width="9.140625" style="158"/>
    <col min="13843" max="13843" width="1.42578125" style="158" customWidth="1"/>
    <col min="13844" max="13844" width="12.28515625" style="158" customWidth="1"/>
    <col min="13845" max="14080" width="9.140625" style="158"/>
    <col min="14081" max="14081" width="20.140625" style="158" customWidth="1"/>
    <col min="14082" max="14082" width="6.85546875" style="158" customWidth="1"/>
    <col min="14083" max="14083" width="1.5703125" style="158" customWidth="1"/>
    <col min="14084" max="14084" width="9.85546875" style="158" customWidth="1"/>
    <col min="14085" max="14085" width="1.42578125" style="158" customWidth="1"/>
    <col min="14086" max="14086" width="8" style="158" customWidth="1"/>
    <col min="14087" max="14087" width="1.28515625" style="158" customWidth="1"/>
    <col min="14088" max="14088" width="11" style="158" customWidth="1"/>
    <col min="14089" max="14089" width="1.42578125" style="158" customWidth="1"/>
    <col min="14090" max="14090" width="9.140625" style="158"/>
    <col min="14091" max="14091" width="1.42578125" style="158" customWidth="1"/>
    <col min="14092" max="14092" width="11.28515625" style="158" customWidth="1"/>
    <col min="14093" max="14093" width="1.42578125" style="158" customWidth="1"/>
    <col min="14094" max="14094" width="9.140625" style="158"/>
    <col min="14095" max="14095" width="1.42578125" style="158" customWidth="1"/>
    <col min="14096" max="14096" width="12.28515625" style="158" customWidth="1"/>
    <col min="14097" max="14097" width="1.42578125" style="158" customWidth="1"/>
    <col min="14098" max="14098" width="9.140625" style="158"/>
    <col min="14099" max="14099" width="1.42578125" style="158" customWidth="1"/>
    <col min="14100" max="14100" width="12.28515625" style="158" customWidth="1"/>
    <col min="14101" max="14336" width="9.140625" style="158"/>
    <col min="14337" max="14337" width="20.140625" style="158" customWidth="1"/>
    <col min="14338" max="14338" width="6.85546875" style="158" customWidth="1"/>
    <col min="14339" max="14339" width="1.5703125" style="158" customWidth="1"/>
    <col min="14340" max="14340" width="9.85546875" style="158" customWidth="1"/>
    <col min="14341" max="14341" width="1.42578125" style="158" customWidth="1"/>
    <col min="14342" max="14342" width="8" style="158" customWidth="1"/>
    <col min="14343" max="14343" width="1.28515625" style="158" customWidth="1"/>
    <col min="14344" max="14344" width="11" style="158" customWidth="1"/>
    <col min="14345" max="14345" width="1.42578125" style="158" customWidth="1"/>
    <col min="14346" max="14346" width="9.140625" style="158"/>
    <col min="14347" max="14347" width="1.42578125" style="158" customWidth="1"/>
    <col min="14348" max="14348" width="11.28515625" style="158" customWidth="1"/>
    <col min="14349" max="14349" width="1.42578125" style="158" customWidth="1"/>
    <col min="14350" max="14350" width="9.140625" style="158"/>
    <col min="14351" max="14351" width="1.42578125" style="158" customWidth="1"/>
    <col min="14352" max="14352" width="12.28515625" style="158" customWidth="1"/>
    <col min="14353" max="14353" width="1.42578125" style="158" customWidth="1"/>
    <col min="14354" max="14354" width="9.140625" style="158"/>
    <col min="14355" max="14355" width="1.42578125" style="158" customWidth="1"/>
    <col min="14356" max="14356" width="12.28515625" style="158" customWidth="1"/>
    <col min="14357" max="14592" width="9.140625" style="158"/>
    <col min="14593" max="14593" width="20.140625" style="158" customWidth="1"/>
    <col min="14594" max="14594" width="6.85546875" style="158" customWidth="1"/>
    <col min="14595" max="14595" width="1.5703125" style="158" customWidth="1"/>
    <col min="14596" max="14596" width="9.85546875" style="158" customWidth="1"/>
    <col min="14597" max="14597" width="1.42578125" style="158" customWidth="1"/>
    <col min="14598" max="14598" width="8" style="158" customWidth="1"/>
    <col min="14599" max="14599" width="1.28515625" style="158" customWidth="1"/>
    <col min="14600" max="14600" width="11" style="158" customWidth="1"/>
    <col min="14601" max="14601" width="1.42578125" style="158" customWidth="1"/>
    <col min="14602" max="14602" width="9.140625" style="158"/>
    <col min="14603" max="14603" width="1.42578125" style="158" customWidth="1"/>
    <col min="14604" max="14604" width="11.28515625" style="158" customWidth="1"/>
    <col min="14605" max="14605" width="1.42578125" style="158" customWidth="1"/>
    <col min="14606" max="14606" width="9.140625" style="158"/>
    <col min="14607" max="14607" width="1.42578125" style="158" customWidth="1"/>
    <col min="14608" max="14608" width="12.28515625" style="158" customWidth="1"/>
    <col min="14609" max="14609" width="1.42578125" style="158" customWidth="1"/>
    <col min="14610" max="14610" width="9.140625" style="158"/>
    <col min="14611" max="14611" width="1.42578125" style="158" customWidth="1"/>
    <col min="14612" max="14612" width="12.28515625" style="158" customWidth="1"/>
    <col min="14613" max="14848" width="9.140625" style="158"/>
    <col min="14849" max="14849" width="20.140625" style="158" customWidth="1"/>
    <col min="14850" max="14850" width="6.85546875" style="158" customWidth="1"/>
    <col min="14851" max="14851" width="1.5703125" style="158" customWidth="1"/>
    <col min="14852" max="14852" width="9.85546875" style="158" customWidth="1"/>
    <col min="14853" max="14853" width="1.42578125" style="158" customWidth="1"/>
    <col min="14854" max="14854" width="8" style="158" customWidth="1"/>
    <col min="14855" max="14855" width="1.28515625" style="158" customWidth="1"/>
    <col min="14856" max="14856" width="11" style="158" customWidth="1"/>
    <col min="14857" max="14857" width="1.42578125" style="158" customWidth="1"/>
    <col min="14858" max="14858" width="9.140625" style="158"/>
    <col min="14859" max="14859" width="1.42578125" style="158" customWidth="1"/>
    <col min="14860" max="14860" width="11.28515625" style="158" customWidth="1"/>
    <col min="14861" max="14861" width="1.42578125" style="158" customWidth="1"/>
    <col min="14862" max="14862" width="9.140625" style="158"/>
    <col min="14863" max="14863" width="1.42578125" style="158" customWidth="1"/>
    <col min="14864" max="14864" width="12.28515625" style="158" customWidth="1"/>
    <col min="14865" max="14865" width="1.42578125" style="158" customWidth="1"/>
    <col min="14866" max="14866" width="9.140625" style="158"/>
    <col min="14867" max="14867" width="1.42578125" style="158" customWidth="1"/>
    <col min="14868" max="14868" width="12.28515625" style="158" customWidth="1"/>
    <col min="14869" max="15104" width="9.140625" style="158"/>
    <col min="15105" max="15105" width="20.140625" style="158" customWidth="1"/>
    <col min="15106" max="15106" width="6.85546875" style="158" customWidth="1"/>
    <col min="15107" max="15107" width="1.5703125" style="158" customWidth="1"/>
    <col min="15108" max="15108" width="9.85546875" style="158" customWidth="1"/>
    <col min="15109" max="15109" width="1.42578125" style="158" customWidth="1"/>
    <col min="15110" max="15110" width="8" style="158" customWidth="1"/>
    <col min="15111" max="15111" width="1.28515625" style="158" customWidth="1"/>
    <col min="15112" max="15112" width="11" style="158" customWidth="1"/>
    <col min="15113" max="15113" width="1.42578125" style="158" customWidth="1"/>
    <col min="15114" max="15114" width="9.140625" style="158"/>
    <col min="15115" max="15115" width="1.42578125" style="158" customWidth="1"/>
    <col min="15116" max="15116" width="11.28515625" style="158" customWidth="1"/>
    <col min="15117" max="15117" width="1.42578125" style="158" customWidth="1"/>
    <col min="15118" max="15118" width="9.140625" style="158"/>
    <col min="15119" max="15119" width="1.42578125" style="158" customWidth="1"/>
    <col min="15120" max="15120" width="12.28515625" style="158" customWidth="1"/>
    <col min="15121" max="15121" width="1.42578125" style="158" customWidth="1"/>
    <col min="15122" max="15122" width="9.140625" style="158"/>
    <col min="15123" max="15123" width="1.42578125" style="158" customWidth="1"/>
    <col min="15124" max="15124" width="12.28515625" style="158" customWidth="1"/>
    <col min="15125" max="15360" width="9.140625" style="158"/>
    <col min="15361" max="15361" width="20.140625" style="158" customWidth="1"/>
    <col min="15362" max="15362" width="6.85546875" style="158" customWidth="1"/>
    <col min="15363" max="15363" width="1.5703125" style="158" customWidth="1"/>
    <col min="15364" max="15364" width="9.85546875" style="158" customWidth="1"/>
    <col min="15365" max="15365" width="1.42578125" style="158" customWidth="1"/>
    <col min="15366" max="15366" width="8" style="158" customWidth="1"/>
    <col min="15367" max="15367" width="1.28515625" style="158" customWidth="1"/>
    <col min="15368" max="15368" width="11" style="158" customWidth="1"/>
    <col min="15369" max="15369" width="1.42578125" style="158" customWidth="1"/>
    <col min="15370" max="15370" width="9.140625" style="158"/>
    <col min="15371" max="15371" width="1.42578125" style="158" customWidth="1"/>
    <col min="15372" max="15372" width="11.28515625" style="158" customWidth="1"/>
    <col min="15373" max="15373" width="1.42578125" style="158" customWidth="1"/>
    <col min="15374" max="15374" width="9.140625" style="158"/>
    <col min="15375" max="15375" width="1.42578125" style="158" customWidth="1"/>
    <col min="15376" max="15376" width="12.28515625" style="158" customWidth="1"/>
    <col min="15377" max="15377" width="1.42578125" style="158" customWidth="1"/>
    <col min="15378" max="15378" width="9.140625" style="158"/>
    <col min="15379" max="15379" width="1.42578125" style="158" customWidth="1"/>
    <col min="15380" max="15380" width="12.28515625" style="158" customWidth="1"/>
    <col min="15381" max="15616" width="9.140625" style="158"/>
    <col min="15617" max="15617" width="20.140625" style="158" customWidth="1"/>
    <col min="15618" max="15618" width="6.85546875" style="158" customWidth="1"/>
    <col min="15619" max="15619" width="1.5703125" style="158" customWidth="1"/>
    <col min="15620" max="15620" width="9.85546875" style="158" customWidth="1"/>
    <col min="15621" max="15621" width="1.42578125" style="158" customWidth="1"/>
    <col min="15622" max="15622" width="8" style="158" customWidth="1"/>
    <col min="15623" max="15623" width="1.28515625" style="158" customWidth="1"/>
    <col min="15624" max="15624" width="11" style="158" customWidth="1"/>
    <col min="15625" max="15625" width="1.42578125" style="158" customWidth="1"/>
    <col min="15626" max="15626" width="9.140625" style="158"/>
    <col min="15627" max="15627" width="1.42578125" style="158" customWidth="1"/>
    <col min="15628" max="15628" width="11.28515625" style="158" customWidth="1"/>
    <col min="15629" max="15629" width="1.42578125" style="158" customWidth="1"/>
    <col min="15630" max="15630" width="9.140625" style="158"/>
    <col min="15631" max="15631" width="1.42578125" style="158" customWidth="1"/>
    <col min="15632" max="15632" width="12.28515625" style="158" customWidth="1"/>
    <col min="15633" max="15633" width="1.42578125" style="158" customWidth="1"/>
    <col min="15634" max="15634" width="9.140625" style="158"/>
    <col min="15635" max="15635" width="1.42578125" style="158" customWidth="1"/>
    <col min="15636" max="15636" width="12.28515625" style="158" customWidth="1"/>
    <col min="15637" max="15872" width="9.140625" style="158"/>
    <col min="15873" max="15873" width="20.140625" style="158" customWidth="1"/>
    <col min="15874" max="15874" width="6.85546875" style="158" customWidth="1"/>
    <col min="15875" max="15875" width="1.5703125" style="158" customWidth="1"/>
    <col min="15876" max="15876" width="9.85546875" style="158" customWidth="1"/>
    <col min="15877" max="15877" width="1.42578125" style="158" customWidth="1"/>
    <col min="15878" max="15878" width="8" style="158" customWidth="1"/>
    <col min="15879" max="15879" width="1.28515625" style="158" customWidth="1"/>
    <col min="15880" max="15880" width="11" style="158" customWidth="1"/>
    <col min="15881" max="15881" width="1.42578125" style="158" customWidth="1"/>
    <col min="15882" max="15882" width="9.140625" style="158"/>
    <col min="15883" max="15883" width="1.42578125" style="158" customWidth="1"/>
    <col min="15884" max="15884" width="11.28515625" style="158" customWidth="1"/>
    <col min="15885" max="15885" width="1.42578125" style="158" customWidth="1"/>
    <col min="15886" max="15886" width="9.140625" style="158"/>
    <col min="15887" max="15887" width="1.42578125" style="158" customWidth="1"/>
    <col min="15888" max="15888" width="12.28515625" style="158" customWidth="1"/>
    <col min="15889" max="15889" width="1.42578125" style="158" customWidth="1"/>
    <col min="15890" max="15890" width="9.140625" style="158"/>
    <col min="15891" max="15891" width="1.42578125" style="158" customWidth="1"/>
    <col min="15892" max="15892" width="12.28515625" style="158" customWidth="1"/>
    <col min="15893" max="16128" width="9.140625" style="158"/>
    <col min="16129" max="16129" width="20.140625" style="158" customWidth="1"/>
    <col min="16130" max="16130" width="6.85546875" style="158" customWidth="1"/>
    <col min="16131" max="16131" width="1.5703125" style="158" customWidth="1"/>
    <col min="16132" max="16132" width="9.85546875" style="158" customWidth="1"/>
    <col min="16133" max="16133" width="1.42578125" style="158" customWidth="1"/>
    <col min="16134" max="16134" width="8" style="158" customWidth="1"/>
    <col min="16135" max="16135" width="1.28515625" style="158" customWidth="1"/>
    <col min="16136" max="16136" width="11" style="158" customWidth="1"/>
    <col min="16137" max="16137" width="1.42578125" style="158" customWidth="1"/>
    <col min="16138" max="16138" width="9.140625" style="158"/>
    <col min="16139" max="16139" width="1.42578125" style="158" customWidth="1"/>
    <col min="16140" max="16140" width="11.28515625" style="158" customWidth="1"/>
    <col min="16141" max="16141" width="1.42578125" style="158" customWidth="1"/>
    <col min="16142" max="16142" width="9.140625" style="158"/>
    <col min="16143" max="16143" width="1.42578125" style="158" customWidth="1"/>
    <col min="16144" max="16144" width="12.28515625" style="158" customWidth="1"/>
    <col min="16145" max="16145" width="1.42578125" style="158" customWidth="1"/>
    <col min="16146" max="16146" width="9.140625" style="158"/>
    <col min="16147" max="16147" width="1.42578125" style="158" customWidth="1"/>
    <col min="16148" max="16148" width="12.28515625" style="158" customWidth="1"/>
    <col min="16149" max="16384" width="9.140625" style="158"/>
  </cols>
  <sheetData>
    <row r="1" spans="1:21" ht="14.25" customHeight="1" x14ac:dyDescent="0.25">
      <c r="A1" s="14" t="s">
        <v>81</v>
      </c>
      <c r="B1" s="13"/>
      <c r="C1" s="120"/>
      <c r="D1" s="13"/>
      <c r="E1" s="120"/>
      <c r="F1" s="13"/>
      <c r="G1" s="120"/>
      <c r="H1" s="39"/>
      <c r="I1" s="120"/>
      <c r="M1" s="120"/>
      <c r="Q1" s="120"/>
    </row>
    <row r="2" spans="1:21" ht="14.25" customHeight="1" x14ac:dyDescent="0.25">
      <c r="A2" s="32" t="s">
        <v>518</v>
      </c>
      <c r="B2" s="13"/>
      <c r="C2" s="120"/>
      <c r="D2" s="13"/>
      <c r="E2" s="120"/>
      <c r="F2" s="13"/>
      <c r="G2" s="120"/>
      <c r="H2" s="39"/>
      <c r="I2" s="120"/>
      <c r="M2" s="120"/>
      <c r="Q2" s="120"/>
    </row>
    <row r="3" spans="1:21" ht="14.25" customHeight="1" x14ac:dyDescent="0.25">
      <c r="A3" s="265" t="s">
        <v>572</v>
      </c>
      <c r="B3" s="13"/>
      <c r="C3" s="120"/>
      <c r="D3" s="13"/>
      <c r="E3" s="120"/>
      <c r="F3" s="13"/>
      <c r="G3" s="120"/>
      <c r="H3" s="39"/>
      <c r="I3" s="120"/>
      <c r="M3" s="130"/>
      <c r="O3" s="128"/>
      <c r="Q3" s="130"/>
    </row>
    <row r="4" spans="1:21" ht="3.75" customHeight="1" x14ac:dyDescent="0.25">
      <c r="A4" s="265"/>
      <c r="B4" s="13"/>
      <c r="C4" s="120"/>
      <c r="D4" s="13"/>
      <c r="E4" s="120"/>
      <c r="F4" s="13"/>
      <c r="G4" s="120"/>
      <c r="H4" s="39"/>
      <c r="I4" s="120"/>
      <c r="M4" s="130"/>
      <c r="O4" s="128"/>
      <c r="Q4" s="130"/>
    </row>
    <row r="5" spans="1:21" s="41" customFormat="1" ht="13.5" x14ac:dyDescent="0.2">
      <c r="A5" s="327"/>
      <c r="B5" s="489" t="s">
        <v>588</v>
      </c>
      <c r="C5" s="489"/>
      <c r="D5" s="489"/>
      <c r="E5" s="489"/>
      <c r="F5" s="489"/>
      <c r="G5" s="489"/>
      <c r="H5" s="489"/>
      <c r="I5" s="489"/>
      <c r="J5" s="489"/>
      <c r="K5" s="489"/>
      <c r="L5" s="489"/>
      <c r="M5" s="133"/>
      <c r="N5" s="42"/>
      <c r="O5" s="343" t="s">
        <v>583</v>
      </c>
      <c r="P5" s="340"/>
      <c r="Q5" s="42"/>
      <c r="S5" s="342" t="s">
        <v>586</v>
      </c>
      <c r="T5" s="344"/>
    </row>
    <row r="6" spans="1:21" s="347" customFormat="1" ht="13.5" x14ac:dyDescent="0.15">
      <c r="A6" s="346"/>
      <c r="B6" s="488" t="s">
        <v>587</v>
      </c>
      <c r="C6" s="488"/>
      <c r="D6" s="488"/>
      <c r="E6" s="488"/>
      <c r="F6" s="488"/>
      <c r="G6" s="488"/>
      <c r="H6" s="488"/>
      <c r="I6" s="488"/>
      <c r="J6" s="488"/>
      <c r="K6" s="488"/>
      <c r="L6" s="488"/>
      <c r="M6" s="252"/>
      <c r="O6" s="348" t="s">
        <v>584</v>
      </c>
      <c r="P6" s="349"/>
      <c r="R6" s="350"/>
      <c r="S6" s="351" t="s">
        <v>585</v>
      </c>
      <c r="T6" s="350"/>
    </row>
    <row r="7" spans="1:21" ht="14.25" customHeight="1" x14ac:dyDescent="0.25">
      <c r="A7" s="490"/>
      <c r="B7" s="70"/>
      <c r="C7" s="144" t="s">
        <v>43</v>
      </c>
      <c r="D7" s="70"/>
      <c r="E7" s="145"/>
      <c r="F7" s="70"/>
      <c r="G7" s="144" t="s">
        <v>42</v>
      </c>
      <c r="H7" s="107"/>
      <c r="I7" s="145"/>
      <c r="J7" s="70"/>
      <c r="K7" s="144" t="s">
        <v>32</v>
      </c>
      <c r="L7" s="70"/>
      <c r="M7" s="145"/>
      <c r="N7" s="70"/>
      <c r="O7" s="144" t="s">
        <v>44</v>
      </c>
      <c r="P7" s="70"/>
      <c r="Q7" s="145"/>
      <c r="R7" s="70"/>
      <c r="S7" s="144" t="s">
        <v>44</v>
      </c>
      <c r="T7" s="70"/>
    </row>
    <row r="8" spans="1:21" ht="14.25" hidden="1" customHeight="1" x14ac:dyDescent="0.25">
      <c r="A8" s="491"/>
      <c r="B8" s="106"/>
      <c r="C8" s="146" t="s">
        <v>142</v>
      </c>
      <c r="D8" s="69"/>
      <c r="E8" s="147"/>
      <c r="F8" s="68"/>
      <c r="G8" s="146" t="s">
        <v>162</v>
      </c>
      <c r="H8" s="69"/>
      <c r="I8" s="147"/>
      <c r="J8" s="68"/>
      <c r="K8" s="146" t="s">
        <v>162</v>
      </c>
      <c r="L8" s="69"/>
      <c r="M8" s="147"/>
      <c r="N8" s="68"/>
      <c r="O8" s="146" t="s">
        <v>142</v>
      </c>
      <c r="P8" s="69"/>
      <c r="Q8" s="147"/>
      <c r="R8" s="68"/>
      <c r="S8" s="146" t="s">
        <v>142</v>
      </c>
      <c r="T8" s="69"/>
    </row>
    <row r="9" spans="1:21" ht="14.25" customHeight="1" x14ac:dyDescent="0.25">
      <c r="A9" s="491"/>
      <c r="B9" s="67"/>
      <c r="C9" s="148" t="s">
        <v>54</v>
      </c>
      <c r="D9" s="67"/>
      <c r="E9" s="149"/>
      <c r="F9" s="67"/>
      <c r="G9" s="148" t="s">
        <v>53</v>
      </c>
      <c r="H9" s="67"/>
      <c r="I9" s="149"/>
      <c r="J9" s="67"/>
      <c r="K9" s="148" t="s">
        <v>31</v>
      </c>
      <c r="L9" s="67"/>
      <c r="M9" s="149"/>
      <c r="N9" s="67"/>
      <c r="O9" s="148" t="s">
        <v>55</v>
      </c>
      <c r="P9" s="67"/>
      <c r="Q9" s="149"/>
      <c r="R9" s="67"/>
      <c r="S9" s="148" t="s">
        <v>55</v>
      </c>
      <c r="T9" s="67"/>
    </row>
    <row r="10" spans="1:21" s="273" customFormat="1" ht="14.25" customHeight="1" x14ac:dyDescent="0.25">
      <c r="A10" s="491"/>
      <c r="B10" s="270"/>
      <c r="C10" s="271" t="s">
        <v>496</v>
      </c>
      <c r="D10" s="272"/>
      <c r="E10" s="147"/>
      <c r="F10" s="270"/>
      <c r="G10" s="271" t="s">
        <v>496</v>
      </c>
      <c r="H10" s="272"/>
      <c r="I10" s="147"/>
      <c r="J10" s="270"/>
      <c r="K10" s="271" t="s">
        <v>600</v>
      </c>
      <c r="L10" s="272"/>
      <c r="M10" s="147"/>
      <c r="N10" s="270"/>
      <c r="O10" s="271" t="s">
        <v>600</v>
      </c>
      <c r="P10" s="272"/>
      <c r="Q10" s="147"/>
      <c r="R10" s="270"/>
      <c r="S10" s="271" t="s">
        <v>496</v>
      </c>
      <c r="T10" s="272"/>
      <c r="U10" s="121"/>
    </row>
    <row r="11" spans="1:21" ht="42.75" customHeight="1" x14ac:dyDescent="0.25">
      <c r="A11" s="173"/>
      <c r="B11" s="60" t="s">
        <v>151</v>
      </c>
      <c r="C11" s="127"/>
      <c r="D11" s="60" t="s">
        <v>152</v>
      </c>
      <c r="E11" s="127"/>
      <c r="F11" s="60" t="s">
        <v>151</v>
      </c>
      <c r="G11" s="142"/>
      <c r="H11" s="60" t="s">
        <v>152</v>
      </c>
      <c r="I11" s="127"/>
      <c r="J11" s="60" t="s">
        <v>151</v>
      </c>
      <c r="K11" s="142"/>
      <c r="L11" s="60" t="s">
        <v>152</v>
      </c>
      <c r="M11" s="127"/>
      <c r="N11" s="60" t="s">
        <v>151</v>
      </c>
      <c r="O11" s="142"/>
      <c r="P11" s="60" t="s">
        <v>152</v>
      </c>
      <c r="Q11" s="127"/>
      <c r="R11" s="60" t="s">
        <v>151</v>
      </c>
      <c r="S11" s="142"/>
      <c r="T11" s="60" t="s">
        <v>152</v>
      </c>
    </row>
    <row r="12" spans="1:21" ht="42.75" customHeight="1" x14ac:dyDescent="0.25">
      <c r="A12" s="105"/>
      <c r="B12" s="59" t="s">
        <v>153</v>
      </c>
      <c r="C12" s="140"/>
      <c r="D12" s="59" t="s">
        <v>169</v>
      </c>
      <c r="E12" s="140"/>
      <c r="F12" s="59" t="s">
        <v>153</v>
      </c>
      <c r="G12" s="143"/>
      <c r="H12" s="59" t="s">
        <v>169</v>
      </c>
      <c r="I12" s="140"/>
      <c r="J12" s="59" t="s">
        <v>153</v>
      </c>
      <c r="K12" s="143"/>
      <c r="L12" s="59" t="s">
        <v>169</v>
      </c>
      <c r="M12" s="140"/>
      <c r="N12" s="59" t="s">
        <v>153</v>
      </c>
      <c r="O12" s="143"/>
      <c r="P12" s="59" t="s">
        <v>169</v>
      </c>
      <c r="Q12" s="140"/>
      <c r="R12" s="59" t="s">
        <v>153</v>
      </c>
      <c r="S12" s="143"/>
      <c r="T12" s="59" t="s">
        <v>169</v>
      </c>
    </row>
    <row r="13" spans="1:21" ht="14.25" customHeight="1" x14ac:dyDescent="0.25">
      <c r="A13" s="172" t="s">
        <v>80</v>
      </c>
      <c r="B13" s="234"/>
      <c r="C13" s="235"/>
      <c r="D13" s="234"/>
      <c r="E13" s="235"/>
      <c r="F13" s="236"/>
      <c r="G13" s="237"/>
      <c r="H13" s="238"/>
      <c r="I13" s="235"/>
      <c r="J13" s="242"/>
      <c r="K13" s="229"/>
      <c r="L13" s="242"/>
      <c r="M13" s="235"/>
      <c r="N13" s="242"/>
      <c r="O13" s="229"/>
      <c r="P13" s="242"/>
      <c r="Q13" s="235"/>
      <c r="R13" s="242"/>
      <c r="S13" s="229"/>
      <c r="T13" s="242"/>
    </row>
    <row r="14" spans="1:21" ht="14.25" customHeight="1" x14ac:dyDescent="0.25">
      <c r="A14" s="29" t="s">
        <v>79</v>
      </c>
      <c r="B14" s="234"/>
      <c r="C14" s="235"/>
      <c r="D14" s="234"/>
      <c r="E14" s="235"/>
      <c r="F14" s="236"/>
      <c r="G14" s="237"/>
      <c r="H14" s="238"/>
      <c r="I14" s="235"/>
      <c r="J14" s="242"/>
      <c r="K14" s="229"/>
      <c r="L14" s="242"/>
      <c r="M14" s="235"/>
      <c r="N14" s="242"/>
      <c r="O14" s="229"/>
      <c r="P14" s="242"/>
      <c r="Q14" s="235"/>
      <c r="R14" s="242"/>
      <c r="S14" s="229"/>
      <c r="T14" s="242"/>
    </row>
    <row r="15" spans="1:21" ht="14.25" hidden="1" customHeight="1" x14ac:dyDescent="0.25">
      <c r="A15" s="29"/>
      <c r="B15" s="234"/>
      <c r="C15" s="235"/>
      <c r="D15" s="234"/>
      <c r="E15" s="235"/>
      <c r="F15" s="236"/>
      <c r="G15" s="237"/>
      <c r="H15" s="238"/>
      <c r="I15" s="235"/>
      <c r="J15" s="242"/>
      <c r="K15" s="229"/>
      <c r="L15" s="242"/>
      <c r="M15" s="235"/>
      <c r="N15" s="242"/>
      <c r="O15" s="229"/>
      <c r="P15" s="242"/>
      <c r="Q15" s="235"/>
      <c r="R15" s="242"/>
      <c r="S15" s="229"/>
      <c r="T15" s="242"/>
    </row>
    <row r="16" spans="1:21" ht="68.25" customHeight="1" x14ac:dyDescent="0.25">
      <c r="A16" s="392" t="s">
        <v>161</v>
      </c>
      <c r="B16" s="393">
        <v>7310</v>
      </c>
      <c r="C16" s="394"/>
      <c r="D16" s="393">
        <v>1315.652</v>
      </c>
      <c r="E16" s="394"/>
      <c r="F16" s="393">
        <v>7047</v>
      </c>
      <c r="G16" s="394"/>
      <c r="H16" s="393">
        <v>771.72199999999998</v>
      </c>
      <c r="I16" s="394"/>
      <c r="J16" s="393">
        <v>6647</v>
      </c>
      <c r="K16" s="394"/>
      <c r="L16" s="393">
        <v>658.11599999999999</v>
      </c>
      <c r="M16" s="395"/>
      <c r="N16" s="393">
        <v>7135</v>
      </c>
      <c r="O16" s="394"/>
      <c r="P16" s="393">
        <v>1018.079</v>
      </c>
      <c r="Q16" s="394"/>
      <c r="R16" s="393">
        <v>7134</v>
      </c>
      <c r="S16" s="394"/>
      <c r="T16" s="393">
        <v>1063.0250000000001</v>
      </c>
      <c r="U16" s="396"/>
    </row>
    <row r="17" spans="1:21" s="209" customFormat="1" ht="28.5" customHeight="1" x14ac:dyDescent="0.25">
      <c r="A17" s="397" t="s">
        <v>154</v>
      </c>
      <c r="B17" s="398">
        <v>1796</v>
      </c>
      <c r="C17" s="399"/>
      <c r="D17" s="463" t="s">
        <v>197</v>
      </c>
      <c r="E17" s="399"/>
      <c r="F17" s="398">
        <v>1964</v>
      </c>
      <c r="G17" s="399"/>
      <c r="H17" s="463" t="s">
        <v>197</v>
      </c>
      <c r="I17" s="399"/>
      <c r="J17" s="398">
        <v>1923</v>
      </c>
      <c r="K17" s="399"/>
      <c r="L17" s="463" t="s">
        <v>197</v>
      </c>
      <c r="M17" s="395"/>
      <c r="N17" s="398">
        <v>1965</v>
      </c>
      <c r="O17" s="399"/>
      <c r="P17" s="463" t="s">
        <v>197</v>
      </c>
      <c r="Q17" s="399"/>
      <c r="R17" s="398">
        <v>1971</v>
      </c>
      <c r="S17" s="399"/>
      <c r="T17" s="463" t="s">
        <v>197</v>
      </c>
      <c r="U17" s="396"/>
    </row>
    <row r="18" spans="1:21" s="209" customFormat="1" ht="28.5" customHeight="1" x14ac:dyDescent="0.25">
      <c r="A18" s="397" t="s">
        <v>155</v>
      </c>
      <c r="B18" s="398">
        <v>5514</v>
      </c>
      <c r="C18" s="399"/>
      <c r="D18" s="463" t="s">
        <v>197</v>
      </c>
      <c r="E18" s="399"/>
      <c r="F18" s="398">
        <v>5083</v>
      </c>
      <c r="G18" s="399"/>
      <c r="H18" s="463" t="s">
        <v>197</v>
      </c>
      <c r="I18" s="399"/>
      <c r="J18" s="398">
        <v>4724</v>
      </c>
      <c r="K18" s="399"/>
      <c r="L18" s="463" t="s">
        <v>197</v>
      </c>
      <c r="M18" s="395"/>
      <c r="N18" s="398">
        <v>5170</v>
      </c>
      <c r="O18" s="399"/>
      <c r="P18" s="463" t="s">
        <v>197</v>
      </c>
      <c r="Q18" s="399"/>
      <c r="R18" s="398">
        <v>5163</v>
      </c>
      <c r="S18" s="399"/>
      <c r="T18" s="463" t="s">
        <v>197</v>
      </c>
      <c r="U18" s="396"/>
    </row>
    <row r="19" spans="1:21" ht="44.25" customHeight="1" x14ac:dyDescent="0.25">
      <c r="A19" s="401" t="s">
        <v>160</v>
      </c>
      <c r="B19" s="393">
        <v>1125</v>
      </c>
      <c r="C19" s="394" t="s">
        <v>121</v>
      </c>
      <c r="D19" s="393">
        <v>575.67700000000002</v>
      </c>
      <c r="E19" s="394"/>
      <c r="F19" s="393">
        <v>818</v>
      </c>
      <c r="G19" s="394" t="s">
        <v>121</v>
      </c>
      <c r="H19" s="393">
        <v>231.11799999999999</v>
      </c>
      <c r="I19" s="394"/>
      <c r="J19" s="393">
        <v>868</v>
      </c>
      <c r="K19" s="394" t="s">
        <v>121</v>
      </c>
      <c r="L19" s="393">
        <v>186.44499999999999</v>
      </c>
      <c r="M19" s="395"/>
      <c r="N19" s="393">
        <v>968</v>
      </c>
      <c r="O19" s="394" t="s">
        <v>121</v>
      </c>
      <c r="P19" s="393">
        <v>388.714</v>
      </c>
      <c r="Q19" s="394"/>
      <c r="R19" s="393">
        <v>1022</v>
      </c>
      <c r="S19" s="394" t="s">
        <v>121</v>
      </c>
      <c r="T19" s="393">
        <v>382.48700000000002</v>
      </c>
      <c r="U19" s="396"/>
    </row>
    <row r="20" spans="1:21" s="209" customFormat="1" ht="14.25" customHeight="1" x14ac:dyDescent="0.25">
      <c r="A20" s="402" t="s">
        <v>77</v>
      </c>
      <c r="B20" s="398">
        <v>647</v>
      </c>
      <c r="C20" s="399"/>
      <c r="D20" s="463" t="s">
        <v>197</v>
      </c>
      <c r="E20" s="399"/>
      <c r="F20" s="398">
        <v>522</v>
      </c>
      <c r="G20" s="399"/>
      <c r="H20" s="463" t="s">
        <v>197</v>
      </c>
      <c r="I20" s="399"/>
      <c r="J20" s="398">
        <v>582</v>
      </c>
      <c r="K20" s="399"/>
      <c r="L20" s="463" t="s">
        <v>197</v>
      </c>
      <c r="M20" s="395"/>
      <c r="N20" s="398">
        <v>546</v>
      </c>
      <c r="O20" s="399"/>
      <c r="P20" s="463" t="s">
        <v>197</v>
      </c>
      <c r="Q20" s="399"/>
      <c r="R20" s="398">
        <v>617</v>
      </c>
      <c r="S20" s="399"/>
      <c r="T20" s="463" t="s">
        <v>197</v>
      </c>
      <c r="U20" s="396"/>
    </row>
    <row r="21" spans="1:21" s="209" customFormat="1" ht="14.25" customHeight="1" x14ac:dyDescent="0.25">
      <c r="A21" s="402" t="s">
        <v>76</v>
      </c>
      <c r="B21" s="398">
        <v>478</v>
      </c>
      <c r="C21" s="399"/>
      <c r="D21" s="463" t="s">
        <v>197</v>
      </c>
      <c r="E21" s="399"/>
      <c r="F21" s="398">
        <v>296</v>
      </c>
      <c r="G21" s="399"/>
      <c r="H21" s="463" t="s">
        <v>197</v>
      </c>
      <c r="I21" s="399"/>
      <c r="J21" s="398">
        <v>286</v>
      </c>
      <c r="K21" s="399"/>
      <c r="L21" s="463" t="s">
        <v>197</v>
      </c>
      <c r="M21" s="395"/>
      <c r="N21" s="398">
        <v>422</v>
      </c>
      <c r="O21" s="399"/>
      <c r="P21" s="463" t="s">
        <v>197</v>
      </c>
      <c r="Q21" s="399"/>
      <c r="R21" s="398">
        <v>405</v>
      </c>
      <c r="S21" s="399"/>
      <c r="T21" s="463" t="s">
        <v>197</v>
      </c>
      <c r="U21" s="396"/>
    </row>
    <row r="22" spans="1:21" ht="20.25" customHeight="1" x14ac:dyDescent="0.25">
      <c r="A22" s="403" t="s">
        <v>139</v>
      </c>
      <c r="B22" s="393">
        <v>1641</v>
      </c>
      <c r="C22" s="394" t="s">
        <v>121</v>
      </c>
      <c r="D22" s="393">
        <v>1418.45</v>
      </c>
      <c r="E22" s="394" t="s">
        <v>121</v>
      </c>
      <c r="F22" s="393">
        <v>1458</v>
      </c>
      <c r="G22" s="394" t="s">
        <v>121</v>
      </c>
      <c r="H22" s="393">
        <v>1007.915</v>
      </c>
      <c r="I22" s="394" t="s">
        <v>121</v>
      </c>
      <c r="J22" s="393">
        <v>1315</v>
      </c>
      <c r="K22" s="394" t="s">
        <v>121</v>
      </c>
      <c r="L22" s="393">
        <v>864.83799999999997</v>
      </c>
      <c r="M22" s="395" t="s">
        <v>121</v>
      </c>
      <c r="N22" s="393">
        <v>1502</v>
      </c>
      <c r="O22" s="394" t="s">
        <v>121</v>
      </c>
      <c r="P22" s="393">
        <v>1134.4349999999999</v>
      </c>
      <c r="Q22" s="394" t="s">
        <v>121</v>
      </c>
      <c r="R22" s="393">
        <v>1606</v>
      </c>
      <c r="S22" s="394" t="s">
        <v>121</v>
      </c>
      <c r="T22" s="393">
        <v>1139.2539999999999</v>
      </c>
      <c r="U22" s="396" t="s">
        <v>121</v>
      </c>
    </row>
    <row r="23" spans="1:21" s="209" customFormat="1" ht="14.25" customHeight="1" x14ac:dyDescent="0.25">
      <c r="A23" s="402" t="s">
        <v>77</v>
      </c>
      <c r="B23" s="398">
        <v>1052</v>
      </c>
      <c r="C23" s="399" t="s">
        <v>121</v>
      </c>
      <c r="D23" s="463" t="s">
        <v>197</v>
      </c>
      <c r="E23" s="399"/>
      <c r="F23" s="398">
        <v>930</v>
      </c>
      <c r="G23" s="399" t="s">
        <v>121</v>
      </c>
      <c r="H23" s="463" t="s">
        <v>197</v>
      </c>
      <c r="I23" s="399"/>
      <c r="J23" s="398">
        <v>730</v>
      </c>
      <c r="K23" s="399" t="s">
        <v>121</v>
      </c>
      <c r="L23" s="463" t="s">
        <v>197</v>
      </c>
      <c r="M23" s="395"/>
      <c r="N23" s="398">
        <v>856</v>
      </c>
      <c r="O23" s="399" t="s">
        <v>121</v>
      </c>
      <c r="P23" s="463" t="s">
        <v>197</v>
      </c>
      <c r="Q23" s="399"/>
      <c r="R23" s="398">
        <v>1009</v>
      </c>
      <c r="S23" s="399" t="s">
        <v>121</v>
      </c>
      <c r="T23" s="463" t="s">
        <v>197</v>
      </c>
      <c r="U23" s="396"/>
    </row>
    <row r="24" spans="1:21" s="209" customFormat="1" ht="14.25" customHeight="1" x14ac:dyDescent="0.25">
      <c r="A24" s="402" t="s">
        <v>76</v>
      </c>
      <c r="B24" s="398">
        <v>589</v>
      </c>
      <c r="C24" s="399"/>
      <c r="D24" s="463" t="s">
        <v>197</v>
      </c>
      <c r="E24" s="399"/>
      <c r="F24" s="398">
        <v>528</v>
      </c>
      <c r="G24" s="399" t="s">
        <v>121</v>
      </c>
      <c r="H24" s="463" t="s">
        <v>197</v>
      </c>
      <c r="I24" s="399"/>
      <c r="J24" s="398">
        <v>585</v>
      </c>
      <c r="K24" s="399" t="s">
        <v>121</v>
      </c>
      <c r="L24" s="463" t="s">
        <v>197</v>
      </c>
      <c r="M24" s="395"/>
      <c r="N24" s="398">
        <v>646</v>
      </c>
      <c r="O24" s="399"/>
      <c r="P24" s="463" t="s">
        <v>197</v>
      </c>
      <c r="Q24" s="399"/>
      <c r="R24" s="398">
        <v>597</v>
      </c>
      <c r="S24" s="399" t="s">
        <v>121</v>
      </c>
      <c r="T24" s="463" t="s">
        <v>197</v>
      </c>
      <c r="U24" s="396"/>
    </row>
    <row r="25" spans="1:21" ht="31.5" customHeight="1" x14ac:dyDescent="0.25">
      <c r="A25" s="401" t="s">
        <v>156</v>
      </c>
      <c r="B25" s="393">
        <v>111</v>
      </c>
      <c r="C25" s="394" t="s">
        <v>121</v>
      </c>
      <c r="D25" s="404" t="s">
        <v>199</v>
      </c>
      <c r="E25" s="394" t="s">
        <v>121</v>
      </c>
      <c r="F25" s="393">
        <v>99</v>
      </c>
      <c r="G25" s="394" t="s">
        <v>121</v>
      </c>
      <c r="H25" s="404" t="s">
        <v>199</v>
      </c>
      <c r="I25" s="394" t="s">
        <v>121</v>
      </c>
      <c r="J25" s="393">
        <v>87</v>
      </c>
      <c r="K25" s="394" t="s">
        <v>121</v>
      </c>
      <c r="L25" s="404" t="s">
        <v>199</v>
      </c>
      <c r="M25" s="395" t="s">
        <v>121</v>
      </c>
      <c r="N25" s="393">
        <v>84</v>
      </c>
      <c r="O25" s="394" t="s">
        <v>121</v>
      </c>
      <c r="P25" s="404" t="s">
        <v>199</v>
      </c>
      <c r="Q25" s="394" t="s">
        <v>121</v>
      </c>
      <c r="R25" s="393">
        <v>116</v>
      </c>
      <c r="S25" s="394" t="s">
        <v>121</v>
      </c>
      <c r="T25" s="404" t="s">
        <v>199</v>
      </c>
      <c r="U25" s="396" t="s">
        <v>121</v>
      </c>
    </row>
    <row r="26" spans="1:21" s="209" customFormat="1" ht="14.25" customHeight="1" x14ac:dyDescent="0.25">
      <c r="A26" s="402" t="s">
        <v>77</v>
      </c>
      <c r="B26" s="398">
        <v>29</v>
      </c>
      <c r="C26" s="399"/>
      <c r="D26" s="400" t="s">
        <v>199</v>
      </c>
      <c r="E26" s="399" t="s">
        <v>121</v>
      </c>
      <c r="F26" s="398">
        <v>14</v>
      </c>
      <c r="G26" s="399"/>
      <c r="H26" s="400" t="s">
        <v>199</v>
      </c>
      <c r="I26" s="399" t="s">
        <v>121</v>
      </c>
      <c r="J26" s="398">
        <v>2</v>
      </c>
      <c r="K26" s="399"/>
      <c r="L26" s="400" t="s">
        <v>199</v>
      </c>
      <c r="M26" s="395" t="s">
        <v>121</v>
      </c>
      <c r="N26" s="398">
        <v>1</v>
      </c>
      <c r="O26" s="399"/>
      <c r="P26" s="400" t="s">
        <v>199</v>
      </c>
      <c r="Q26" s="399" t="s">
        <v>121</v>
      </c>
      <c r="R26" s="398">
        <v>33</v>
      </c>
      <c r="S26" s="399"/>
      <c r="T26" s="400" t="s">
        <v>199</v>
      </c>
      <c r="U26" s="396" t="s">
        <v>121</v>
      </c>
    </row>
    <row r="27" spans="1:21" s="209" customFormat="1" ht="14.25" customHeight="1" x14ac:dyDescent="0.25">
      <c r="A27" s="402" t="s">
        <v>76</v>
      </c>
      <c r="B27" s="398">
        <v>82</v>
      </c>
      <c r="C27" s="399" t="s">
        <v>121</v>
      </c>
      <c r="D27" s="400" t="s">
        <v>199</v>
      </c>
      <c r="E27" s="399" t="s">
        <v>121</v>
      </c>
      <c r="F27" s="398">
        <v>85</v>
      </c>
      <c r="G27" s="399"/>
      <c r="H27" s="400" t="s">
        <v>199</v>
      </c>
      <c r="I27" s="399" t="s">
        <v>121</v>
      </c>
      <c r="J27" s="398">
        <v>85</v>
      </c>
      <c r="K27" s="399"/>
      <c r="L27" s="400" t="s">
        <v>199</v>
      </c>
      <c r="M27" s="395" t="s">
        <v>121</v>
      </c>
      <c r="N27" s="398">
        <v>83</v>
      </c>
      <c r="O27" s="399"/>
      <c r="P27" s="400" t="s">
        <v>199</v>
      </c>
      <c r="Q27" s="399" t="s">
        <v>121</v>
      </c>
      <c r="R27" s="398">
        <v>83</v>
      </c>
      <c r="S27" s="399"/>
      <c r="T27" s="400" t="s">
        <v>199</v>
      </c>
      <c r="U27" s="396" t="s">
        <v>121</v>
      </c>
    </row>
    <row r="28" spans="1:21" ht="21.95" customHeight="1" x14ac:dyDescent="0.25">
      <c r="A28" s="403" t="s">
        <v>78</v>
      </c>
      <c r="B28" s="393">
        <v>1482</v>
      </c>
      <c r="C28" s="394" t="s">
        <v>121</v>
      </c>
      <c r="D28" s="393">
        <v>379.77300000000002</v>
      </c>
      <c r="E28" s="394"/>
      <c r="F28" s="393">
        <v>1280</v>
      </c>
      <c r="G28" s="394" t="s">
        <v>121</v>
      </c>
      <c r="H28" s="393">
        <v>159.95500000000001</v>
      </c>
      <c r="I28" s="394"/>
      <c r="J28" s="393">
        <v>1279</v>
      </c>
      <c r="K28" s="394" t="s">
        <v>121</v>
      </c>
      <c r="L28" s="393">
        <v>159.54400000000001</v>
      </c>
      <c r="M28" s="395" t="s">
        <v>207</v>
      </c>
      <c r="N28" s="393">
        <v>1420</v>
      </c>
      <c r="O28" s="394" t="s">
        <v>121</v>
      </c>
      <c r="P28" s="393">
        <v>276.84500000000003</v>
      </c>
      <c r="Q28" s="394"/>
      <c r="R28" s="393">
        <v>1408</v>
      </c>
      <c r="S28" s="394" t="s">
        <v>121</v>
      </c>
      <c r="T28" s="393">
        <v>289.291</v>
      </c>
      <c r="U28" s="396" t="s">
        <v>204</v>
      </c>
    </row>
    <row r="29" spans="1:21" s="209" customFormat="1" ht="14.25" customHeight="1" x14ac:dyDescent="0.25">
      <c r="A29" s="402" t="s">
        <v>77</v>
      </c>
      <c r="B29" s="398">
        <v>869</v>
      </c>
      <c r="C29" s="399" t="s">
        <v>121</v>
      </c>
      <c r="D29" s="463" t="s">
        <v>197</v>
      </c>
      <c r="E29" s="399"/>
      <c r="F29" s="398">
        <v>699</v>
      </c>
      <c r="G29" s="399" t="s">
        <v>121</v>
      </c>
      <c r="H29" s="463" t="s">
        <v>197</v>
      </c>
      <c r="I29" s="399"/>
      <c r="J29" s="398">
        <v>662</v>
      </c>
      <c r="K29" s="399" t="s">
        <v>121</v>
      </c>
      <c r="L29" s="463" t="s">
        <v>197</v>
      </c>
      <c r="M29" s="395"/>
      <c r="N29" s="398">
        <v>803</v>
      </c>
      <c r="O29" s="399" t="s">
        <v>121</v>
      </c>
      <c r="P29" s="463" t="s">
        <v>197</v>
      </c>
      <c r="Q29" s="399"/>
      <c r="R29" s="398">
        <v>823</v>
      </c>
      <c r="S29" s="399" t="s">
        <v>121</v>
      </c>
      <c r="T29" s="463" t="s">
        <v>197</v>
      </c>
      <c r="U29" s="396"/>
    </row>
    <row r="30" spans="1:21" s="209" customFormat="1" ht="14.25" customHeight="1" x14ac:dyDescent="0.25">
      <c r="A30" s="402" t="s">
        <v>292</v>
      </c>
      <c r="B30" s="398">
        <v>613</v>
      </c>
      <c r="C30" s="405" t="s">
        <v>121</v>
      </c>
      <c r="D30" s="463" t="s">
        <v>197</v>
      </c>
      <c r="E30" s="405"/>
      <c r="F30" s="398">
        <v>581</v>
      </c>
      <c r="G30" s="405" t="s">
        <v>121</v>
      </c>
      <c r="H30" s="463" t="s">
        <v>197</v>
      </c>
      <c r="I30" s="399"/>
      <c r="J30" s="398">
        <v>617</v>
      </c>
      <c r="K30" s="399" t="s">
        <v>121</v>
      </c>
      <c r="L30" s="463" t="s">
        <v>197</v>
      </c>
      <c r="M30" s="395"/>
      <c r="N30" s="398">
        <v>617</v>
      </c>
      <c r="O30" s="405" t="s">
        <v>121</v>
      </c>
      <c r="P30" s="463" t="s">
        <v>197</v>
      </c>
      <c r="Q30" s="399"/>
      <c r="R30" s="398">
        <v>585</v>
      </c>
      <c r="S30" s="405" t="s">
        <v>121</v>
      </c>
      <c r="T30" s="463" t="s">
        <v>197</v>
      </c>
      <c r="U30" s="396"/>
    </row>
    <row r="31" spans="1:21" ht="21.95" customHeight="1" x14ac:dyDescent="0.25">
      <c r="A31" s="403" t="s">
        <v>140</v>
      </c>
      <c r="B31" s="393">
        <v>1067</v>
      </c>
      <c r="C31" s="394" t="s">
        <v>121</v>
      </c>
      <c r="D31" s="393">
        <v>281.49299999999999</v>
      </c>
      <c r="E31" s="394" t="s">
        <v>121</v>
      </c>
      <c r="F31" s="393">
        <v>1057</v>
      </c>
      <c r="G31" s="394" t="s">
        <v>121</v>
      </c>
      <c r="H31" s="393">
        <v>149.96</v>
      </c>
      <c r="I31" s="394" t="s">
        <v>121</v>
      </c>
      <c r="J31" s="393">
        <v>1017</v>
      </c>
      <c r="K31" s="394" t="s">
        <v>121</v>
      </c>
      <c r="L31" s="393">
        <v>163.90799999999999</v>
      </c>
      <c r="M31" s="395" t="s">
        <v>121</v>
      </c>
      <c r="N31" s="393">
        <v>1079</v>
      </c>
      <c r="O31" s="394" t="s">
        <v>121</v>
      </c>
      <c r="P31" s="393">
        <v>246.108</v>
      </c>
      <c r="Q31" s="394" t="s">
        <v>121</v>
      </c>
      <c r="R31" s="393">
        <v>1045</v>
      </c>
      <c r="S31" s="394" t="s">
        <v>121</v>
      </c>
      <c r="T31" s="393">
        <v>206.88800000000001</v>
      </c>
      <c r="U31" s="396" t="s">
        <v>121</v>
      </c>
    </row>
    <row r="32" spans="1:21" s="209" customFormat="1" ht="14.25" customHeight="1" x14ac:dyDescent="0.25">
      <c r="A32" s="402" t="s">
        <v>77</v>
      </c>
      <c r="B32" s="398">
        <v>79</v>
      </c>
      <c r="C32" s="399"/>
      <c r="D32" s="463" t="s">
        <v>197</v>
      </c>
      <c r="E32" s="399"/>
      <c r="F32" s="398">
        <v>76</v>
      </c>
      <c r="G32" s="399"/>
      <c r="H32" s="463" t="s">
        <v>197</v>
      </c>
      <c r="I32" s="399"/>
      <c r="J32" s="398">
        <v>76</v>
      </c>
      <c r="K32" s="399"/>
      <c r="L32" s="463" t="s">
        <v>197</v>
      </c>
      <c r="M32" s="395"/>
      <c r="N32" s="398">
        <v>69</v>
      </c>
      <c r="O32" s="399"/>
      <c r="P32" s="463" t="s">
        <v>197</v>
      </c>
      <c r="Q32" s="399"/>
      <c r="R32" s="398">
        <v>79</v>
      </c>
      <c r="S32" s="399"/>
      <c r="T32" s="463" t="s">
        <v>197</v>
      </c>
      <c r="U32" s="396"/>
    </row>
    <row r="33" spans="1:22" s="209" customFormat="1" ht="14.25" customHeight="1" x14ac:dyDescent="0.25">
      <c r="A33" s="402" t="s">
        <v>76</v>
      </c>
      <c r="B33" s="398">
        <v>988</v>
      </c>
      <c r="C33" s="399" t="s">
        <v>121</v>
      </c>
      <c r="D33" s="463" t="s">
        <v>197</v>
      </c>
      <c r="E33" s="405" t="s">
        <v>121</v>
      </c>
      <c r="F33" s="398">
        <v>981</v>
      </c>
      <c r="G33" s="405" t="s">
        <v>121</v>
      </c>
      <c r="H33" s="463" t="s">
        <v>197</v>
      </c>
      <c r="I33" s="399" t="s">
        <v>121</v>
      </c>
      <c r="J33" s="398">
        <v>941</v>
      </c>
      <c r="K33" s="405" t="s">
        <v>121</v>
      </c>
      <c r="L33" s="463" t="s">
        <v>197</v>
      </c>
      <c r="M33" s="395" t="s">
        <v>121</v>
      </c>
      <c r="N33" s="398">
        <v>1010</v>
      </c>
      <c r="O33" s="405" t="s">
        <v>121</v>
      </c>
      <c r="P33" s="463" t="s">
        <v>197</v>
      </c>
      <c r="Q33" s="399" t="s">
        <v>121</v>
      </c>
      <c r="R33" s="398">
        <v>966</v>
      </c>
      <c r="S33" s="405" t="s">
        <v>121</v>
      </c>
      <c r="T33" s="463" t="s">
        <v>197</v>
      </c>
      <c r="U33" s="396" t="s">
        <v>121</v>
      </c>
    </row>
    <row r="34" spans="1:22" s="58" customFormat="1" ht="46.5" customHeight="1" x14ac:dyDescent="0.25">
      <c r="A34" s="401" t="s">
        <v>170</v>
      </c>
      <c r="B34" s="393">
        <v>635</v>
      </c>
      <c r="C34" s="394" t="s">
        <v>121</v>
      </c>
      <c r="D34" s="393">
        <v>278.37099999999998</v>
      </c>
      <c r="E34" s="394"/>
      <c r="F34" s="393">
        <v>637</v>
      </c>
      <c r="G34" s="394" t="s">
        <v>121</v>
      </c>
      <c r="H34" s="393">
        <v>197.27600000000001</v>
      </c>
      <c r="I34" s="394"/>
      <c r="J34" s="393">
        <v>663</v>
      </c>
      <c r="K34" s="394" t="s">
        <v>121</v>
      </c>
      <c r="L34" s="393">
        <v>192.89699999999999</v>
      </c>
      <c r="M34" s="395"/>
      <c r="N34" s="393">
        <v>655</v>
      </c>
      <c r="O34" s="394" t="s">
        <v>121</v>
      </c>
      <c r="P34" s="393">
        <v>235.85499999999999</v>
      </c>
      <c r="Q34" s="394"/>
      <c r="R34" s="393">
        <v>666</v>
      </c>
      <c r="S34" s="394" t="s">
        <v>121</v>
      </c>
      <c r="T34" s="393">
        <v>276.85599999999999</v>
      </c>
      <c r="U34" s="396"/>
    </row>
    <row r="35" spans="1:22" s="209" customFormat="1" ht="14.25" customHeight="1" x14ac:dyDescent="0.25">
      <c r="A35" s="406" t="s">
        <v>77</v>
      </c>
      <c r="B35" s="398">
        <v>45</v>
      </c>
      <c r="C35" s="399" t="s">
        <v>121</v>
      </c>
      <c r="D35" s="463" t="s">
        <v>197</v>
      </c>
      <c r="E35" s="399" t="s">
        <v>121</v>
      </c>
      <c r="F35" s="398">
        <v>48</v>
      </c>
      <c r="G35" s="399" t="s">
        <v>121</v>
      </c>
      <c r="H35" s="463" t="s">
        <v>197</v>
      </c>
      <c r="I35" s="399" t="s">
        <v>121</v>
      </c>
      <c r="J35" s="398">
        <v>51</v>
      </c>
      <c r="K35" s="399" t="s">
        <v>121</v>
      </c>
      <c r="L35" s="463" t="s">
        <v>197</v>
      </c>
      <c r="M35" s="395" t="s">
        <v>121</v>
      </c>
      <c r="N35" s="398">
        <v>62</v>
      </c>
      <c r="O35" s="399" t="s">
        <v>121</v>
      </c>
      <c r="P35" s="463" t="s">
        <v>197</v>
      </c>
      <c r="Q35" s="399" t="s">
        <v>121</v>
      </c>
      <c r="R35" s="398">
        <v>49</v>
      </c>
      <c r="S35" s="399" t="s">
        <v>121</v>
      </c>
      <c r="T35" s="463" t="s">
        <v>197</v>
      </c>
      <c r="U35" s="396" t="s">
        <v>121</v>
      </c>
    </row>
    <row r="36" spans="1:22" s="209" customFormat="1" ht="14.25" customHeight="1" x14ac:dyDescent="0.25">
      <c r="A36" s="406" t="s">
        <v>76</v>
      </c>
      <c r="B36" s="398">
        <v>590</v>
      </c>
      <c r="C36" s="405" t="s">
        <v>121</v>
      </c>
      <c r="D36" s="463" t="s">
        <v>197</v>
      </c>
      <c r="E36" s="405"/>
      <c r="F36" s="398">
        <v>589</v>
      </c>
      <c r="G36" s="405" t="s">
        <v>121</v>
      </c>
      <c r="H36" s="463" t="s">
        <v>197</v>
      </c>
      <c r="I36" s="399"/>
      <c r="J36" s="398">
        <v>612</v>
      </c>
      <c r="K36" s="405" t="s">
        <v>121</v>
      </c>
      <c r="L36" s="463" t="s">
        <v>197</v>
      </c>
      <c r="M36" s="395"/>
      <c r="N36" s="398">
        <v>593</v>
      </c>
      <c r="O36" s="405" t="s">
        <v>121</v>
      </c>
      <c r="P36" s="463" t="s">
        <v>197</v>
      </c>
      <c r="Q36" s="399"/>
      <c r="R36" s="398">
        <v>617</v>
      </c>
      <c r="S36" s="405" t="s">
        <v>121</v>
      </c>
      <c r="T36" s="463" t="s">
        <v>197</v>
      </c>
      <c r="U36" s="396"/>
    </row>
    <row r="37" spans="1:22" ht="49.5" customHeight="1" x14ac:dyDescent="0.25">
      <c r="A37" s="401" t="s">
        <v>157</v>
      </c>
      <c r="B37" s="393">
        <v>13371</v>
      </c>
      <c r="C37" s="394" t="s">
        <v>121</v>
      </c>
      <c r="D37" s="393">
        <v>4249.4160000000002</v>
      </c>
      <c r="E37" s="394" t="s">
        <v>121</v>
      </c>
      <c r="F37" s="393">
        <v>12396</v>
      </c>
      <c r="G37" s="394" t="s">
        <v>121</v>
      </c>
      <c r="H37" s="393">
        <v>2517.9459999999999</v>
      </c>
      <c r="I37" s="394" t="s">
        <v>121</v>
      </c>
      <c r="J37" s="393">
        <v>11876</v>
      </c>
      <c r="K37" s="394" t="s">
        <v>121</v>
      </c>
      <c r="L37" s="393">
        <v>2225.748</v>
      </c>
      <c r="M37" s="395" t="s">
        <v>207</v>
      </c>
      <c r="N37" s="393">
        <v>12843</v>
      </c>
      <c r="O37" s="394" t="s">
        <v>121</v>
      </c>
      <c r="P37" s="393">
        <v>3300.0360000000001</v>
      </c>
      <c r="Q37" s="394" t="s">
        <v>121</v>
      </c>
      <c r="R37" s="393">
        <v>12997</v>
      </c>
      <c r="S37" s="394" t="s">
        <v>121</v>
      </c>
      <c r="T37" s="393">
        <v>3357.8009999999999</v>
      </c>
      <c r="U37" s="396" t="s">
        <v>204</v>
      </c>
    </row>
    <row r="38" spans="1:22" ht="33" customHeight="1" x14ac:dyDescent="0.25">
      <c r="A38" s="403" t="s">
        <v>141</v>
      </c>
      <c r="B38" s="393">
        <v>605</v>
      </c>
      <c r="C38" s="394"/>
      <c r="D38" s="393">
        <v>267.01600000000002</v>
      </c>
      <c r="E38" s="394"/>
      <c r="F38" s="393">
        <v>658</v>
      </c>
      <c r="G38" s="394"/>
      <c r="H38" s="393">
        <v>184.29900000000001</v>
      </c>
      <c r="I38" s="394"/>
      <c r="J38" s="393">
        <v>542</v>
      </c>
      <c r="K38" s="394"/>
      <c r="L38" s="393">
        <v>128.251</v>
      </c>
      <c r="M38" s="395"/>
      <c r="N38" s="393">
        <v>723</v>
      </c>
      <c r="O38" s="394"/>
      <c r="P38" s="393">
        <v>212.143</v>
      </c>
      <c r="Q38" s="394"/>
      <c r="R38" s="393">
        <v>557</v>
      </c>
      <c r="S38" s="394"/>
      <c r="T38" s="393">
        <v>190.19499999999999</v>
      </c>
      <c r="U38" s="396"/>
    </row>
    <row r="39" spans="1:22" s="209" customFormat="1" ht="14.25" customHeight="1" x14ac:dyDescent="0.25">
      <c r="A39" s="406" t="s">
        <v>77</v>
      </c>
      <c r="B39" s="400" t="s">
        <v>199</v>
      </c>
      <c r="C39" s="399" t="s">
        <v>121</v>
      </c>
      <c r="D39" s="463" t="s">
        <v>197</v>
      </c>
      <c r="E39" s="399" t="s">
        <v>121</v>
      </c>
      <c r="F39" s="400" t="s">
        <v>199</v>
      </c>
      <c r="G39" s="399" t="s">
        <v>121</v>
      </c>
      <c r="H39" s="463" t="s">
        <v>197</v>
      </c>
      <c r="I39" s="399" t="s">
        <v>121</v>
      </c>
      <c r="J39" s="400" t="s">
        <v>199</v>
      </c>
      <c r="K39" s="399" t="s">
        <v>121</v>
      </c>
      <c r="L39" s="463" t="s">
        <v>197</v>
      </c>
      <c r="M39" s="395" t="s">
        <v>121</v>
      </c>
      <c r="N39" s="398" t="s">
        <v>199</v>
      </c>
      <c r="O39" s="399" t="s">
        <v>121</v>
      </c>
      <c r="P39" s="463" t="s">
        <v>197</v>
      </c>
      <c r="Q39" s="399" t="s">
        <v>121</v>
      </c>
      <c r="R39" s="400" t="s">
        <v>199</v>
      </c>
      <c r="S39" s="399" t="s">
        <v>121</v>
      </c>
      <c r="T39" s="463" t="s">
        <v>197</v>
      </c>
      <c r="U39" s="396" t="s">
        <v>121</v>
      </c>
    </row>
    <row r="40" spans="1:22" s="209" customFormat="1" ht="14.25" customHeight="1" x14ac:dyDescent="0.25">
      <c r="A40" s="406" t="s">
        <v>76</v>
      </c>
      <c r="B40" s="398">
        <v>605</v>
      </c>
      <c r="C40" s="405"/>
      <c r="D40" s="463" t="s">
        <v>197</v>
      </c>
      <c r="E40" s="405"/>
      <c r="F40" s="398">
        <v>658</v>
      </c>
      <c r="G40" s="405"/>
      <c r="H40" s="463" t="s">
        <v>197</v>
      </c>
      <c r="I40" s="399"/>
      <c r="J40" s="398">
        <v>542</v>
      </c>
      <c r="K40" s="405"/>
      <c r="L40" s="463" t="s">
        <v>197</v>
      </c>
      <c r="M40" s="395"/>
      <c r="N40" s="398">
        <v>723</v>
      </c>
      <c r="O40" s="405"/>
      <c r="P40" s="463" t="s">
        <v>197</v>
      </c>
      <c r="Q40" s="399"/>
      <c r="R40" s="398">
        <v>557</v>
      </c>
      <c r="S40" s="405"/>
      <c r="T40" s="463" t="s">
        <v>197</v>
      </c>
      <c r="U40" s="396"/>
    </row>
    <row r="41" spans="1:22" ht="62.25" customHeight="1" x14ac:dyDescent="0.25">
      <c r="A41" s="401" t="s">
        <v>158</v>
      </c>
      <c r="B41" s="393">
        <v>3</v>
      </c>
      <c r="C41" s="394"/>
      <c r="D41" s="404" t="s">
        <v>199</v>
      </c>
      <c r="E41" s="394" t="s">
        <v>121</v>
      </c>
      <c r="F41" s="393">
        <v>1</v>
      </c>
      <c r="G41" s="394"/>
      <c r="H41" s="404" t="s">
        <v>199</v>
      </c>
      <c r="I41" s="394" t="s">
        <v>121</v>
      </c>
      <c r="J41" s="404">
        <v>1</v>
      </c>
      <c r="K41" s="394"/>
      <c r="L41" s="404" t="s">
        <v>199</v>
      </c>
      <c r="M41" s="395" t="s">
        <v>121</v>
      </c>
      <c r="N41" s="393">
        <v>1</v>
      </c>
      <c r="O41" s="399"/>
      <c r="P41" s="404" t="s">
        <v>199</v>
      </c>
      <c r="Q41" s="394" t="s">
        <v>121</v>
      </c>
      <c r="R41" s="404">
        <v>2</v>
      </c>
      <c r="S41" s="399"/>
      <c r="T41" s="404" t="s">
        <v>199</v>
      </c>
      <c r="U41" s="396" t="s">
        <v>121</v>
      </c>
    </row>
    <row r="42" spans="1:22" ht="60" customHeight="1" x14ac:dyDescent="0.25">
      <c r="A42" s="401" t="s">
        <v>171</v>
      </c>
      <c r="B42" s="393">
        <v>23</v>
      </c>
      <c r="C42" s="394"/>
      <c r="D42" s="393" t="s">
        <v>199</v>
      </c>
      <c r="E42" s="394" t="s">
        <v>121</v>
      </c>
      <c r="F42" s="393">
        <v>20</v>
      </c>
      <c r="G42" s="394"/>
      <c r="H42" s="404" t="s">
        <v>199</v>
      </c>
      <c r="I42" s="394" t="s">
        <v>121</v>
      </c>
      <c r="J42" s="393">
        <v>15</v>
      </c>
      <c r="K42" s="394"/>
      <c r="L42" s="404" t="s">
        <v>199</v>
      </c>
      <c r="M42" s="395" t="s">
        <v>121</v>
      </c>
      <c r="N42" s="393">
        <v>17</v>
      </c>
      <c r="O42" s="394"/>
      <c r="P42" s="404" t="s">
        <v>199</v>
      </c>
      <c r="Q42" s="394" t="s">
        <v>121</v>
      </c>
      <c r="R42" s="393">
        <v>7</v>
      </c>
      <c r="S42" s="394"/>
      <c r="T42" s="393" t="s">
        <v>199</v>
      </c>
      <c r="U42" s="396" t="s">
        <v>121</v>
      </c>
    </row>
    <row r="43" spans="1:22" ht="54.95" customHeight="1" x14ac:dyDescent="0.25">
      <c r="A43" s="407" t="s">
        <v>159</v>
      </c>
      <c r="B43" s="408">
        <v>14002</v>
      </c>
      <c r="C43" s="409" t="s">
        <v>121</v>
      </c>
      <c r="D43" s="408">
        <v>4516.4319999999998</v>
      </c>
      <c r="E43" s="409" t="s">
        <v>121</v>
      </c>
      <c r="F43" s="408">
        <v>13075</v>
      </c>
      <c r="G43" s="409" t="s">
        <v>121</v>
      </c>
      <c r="H43" s="408">
        <v>2702.2449999999999</v>
      </c>
      <c r="I43" s="409" t="s">
        <v>121</v>
      </c>
      <c r="J43" s="408">
        <v>12434</v>
      </c>
      <c r="K43" s="409" t="s">
        <v>121</v>
      </c>
      <c r="L43" s="408">
        <v>2353.9989999999998</v>
      </c>
      <c r="M43" s="410" t="s">
        <v>207</v>
      </c>
      <c r="N43" s="408">
        <v>13584</v>
      </c>
      <c r="O43" s="409" t="s">
        <v>121</v>
      </c>
      <c r="P43" s="408">
        <v>3512.1790000000001</v>
      </c>
      <c r="Q43" s="409" t="s">
        <v>121</v>
      </c>
      <c r="R43" s="408">
        <v>13563</v>
      </c>
      <c r="S43" s="409" t="s">
        <v>121</v>
      </c>
      <c r="T43" s="408">
        <v>3547.9960000000001</v>
      </c>
      <c r="U43" s="396" t="s">
        <v>204</v>
      </c>
    </row>
    <row r="44" spans="1:22" s="5" customFormat="1" ht="21" customHeight="1" x14ac:dyDescent="0.25">
      <c r="B44" s="81"/>
      <c r="C44" s="141"/>
      <c r="D44" s="81"/>
      <c r="E44" s="141"/>
      <c r="G44" s="123"/>
      <c r="H44" s="56"/>
      <c r="I44" s="123"/>
      <c r="K44" s="123"/>
      <c r="M44" s="121"/>
      <c r="O44" s="123"/>
      <c r="Q44" s="121"/>
      <c r="S44" s="123"/>
      <c r="U44" s="123"/>
    </row>
    <row r="45" spans="1:22" ht="12" customHeight="1" x14ac:dyDescent="0.25">
      <c r="A45" s="478" t="s">
        <v>75</v>
      </c>
      <c r="B45" s="478"/>
      <c r="C45" s="478"/>
      <c r="D45" s="478"/>
      <c r="E45" s="478"/>
      <c r="F45" s="478"/>
      <c r="G45" s="478"/>
      <c r="H45" s="478"/>
      <c r="I45" s="478"/>
      <c r="J45" s="478"/>
      <c r="K45" s="478"/>
      <c r="L45" s="478"/>
      <c r="M45" s="478"/>
      <c r="N45" s="478"/>
      <c r="O45" s="478"/>
      <c r="P45" s="478"/>
      <c r="Q45" s="478"/>
      <c r="R45" s="478"/>
      <c r="S45" s="478"/>
      <c r="T45" s="478"/>
      <c r="U45" s="158"/>
    </row>
    <row r="46" spans="1:22" ht="12" customHeight="1" x14ac:dyDescent="0.25">
      <c r="A46" s="478" t="s">
        <v>74</v>
      </c>
      <c r="B46" s="478"/>
      <c r="C46" s="478"/>
      <c r="D46" s="478"/>
      <c r="E46" s="478"/>
      <c r="F46" s="478"/>
      <c r="G46" s="478"/>
      <c r="H46" s="478"/>
      <c r="I46" s="478"/>
      <c r="J46" s="478"/>
      <c r="K46" s="478"/>
      <c r="L46" s="478"/>
      <c r="M46" s="478"/>
      <c r="N46" s="478"/>
      <c r="O46" s="478"/>
      <c r="P46" s="478"/>
      <c r="Q46" s="478"/>
      <c r="R46" s="478"/>
      <c r="S46" s="478"/>
      <c r="T46" s="478"/>
      <c r="U46" s="158"/>
    </row>
    <row r="47" spans="1:22" ht="12" customHeight="1" x14ac:dyDescent="0.25">
      <c r="A47" s="474" t="s">
        <v>174</v>
      </c>
      <c r="B47" s="475"/>
      <c r="C47" s="475"/>
      <c r="D47" s="475"/>
      <c r="E47" s="475"/>
      <c r="G47" s="108"/>
      <c r="H47" s="158"/>
      <c r="I47" s="108"/>
      <c r="K47" s="158"/>
      <c r="M47" s="158"/>
      <c r="O47" s="158"/>
      <c r="Q47" s="158"/>
      <c r="S47" s="158"/>
      <c r="U47" s="158"/>
    </row>
    <row r="48" spans="1:22" ht="12" customHeight="1" x14ac:dyDescent="0.25">
      <c r="A48" s="474" t="s">
        <v>133</v>
      </c>
      <c r="B48" s="475"/>
      <c r="C48" s="475"/>
      <c r="D48" s="475"/>
      <c r="E48" s="475"/>
      <c r="H48" s="158"/>
      <c r="L48" s="5"/>
      <c r="M48" s="123"/>
      <c r="N48" s="5"/>
      <c r="O48" s="123"/>
      <c r="P48" s="5"/>
      <c r="Q48" s="123"/>
      <c r="R48" s="5"/>
      <c r="S48" s="123"/>
      <c r="T48" s="5"/>
      <c r="U48" s="80"/>
      <c r="V48" s="7"/>
    </row>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sheetData>
  <mergeCells count="8">
    <mergeCell ref="B6:L6"/>
    <mergeCell ref="B5:L5"/>
    <mergeCell ref="A48:E48"/>
    <mergeCell ref="A7:A8"/>
    <mergeCell ref="A9:A10"/>
    <mergeCell ref="A45:T45"/>
    <mergeCell ref="A46:T46"/>
    <mergeCell ref="A47:E47"/>
  </mergeCells>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V63"/>
  <sheetViews>
    <sheetView showGridLines="0" zoomScaleNormal="100" zoomScaleSheetLayoutView="100" workbookViewId="0"/>
  </sheetViews>
  <sheetFormatPr defaultRowHeight="17.25" x14ac:dyDescent="0.25"/>
  <cols>
    <col min="1" max="1" width="21.85546875" style="158" customWidth="1"/>
    <col min="2" max="2" width="9.140625" style="158"/>
    <col min="3" max="3" width="1.5703125" style="121" customWidth="1"/>
    <col min="4" max="4" width="11" style="158" customWidth="1"/>
    <col min="5" max="5" width="1.42578125" style="121" customWidth="1"/>
    <col min="6" max="6" width="8" style="158" customWidth="1"/>
    <col min="7" max="7" width="1.28515625" style="121" customWidth="1"/>
    <col min="8" max="8" width="11" style="26" customWidth="1"/>
    <col min="9" max="9" width="1.42578125" style="121" customWidth="1"/>
    <col min="10" max="10" width="9.140625" style="158"/>
    <col min="11" max="11" width="1.42578125" style="121" customWidth="1"/>
    <col min="12" max="12" width="11.28515625" style="158" customWidth="1"/>
    <col min="13" max="13" width="1.42578125" style="121" customWidth="1"/>
    <col min="14" max="14" width="9.140625" style="158"/>
    <col min="15" max="15" width="1.42578125" style="121" customWidth="1"/>
    <col min="16" max="16" width="12.28515625" style="158" customWidth="1"/>
    <col min="17" max="17" width="1.42578125" style="121" customWidth="1"/>
    <col min="18" max="18" width="9.140625" style="158"/>
    <col min="19" max="19" width="1.42578125" style="121" customWidth="1"/>
    <col min="20" max="20" width="12.28515625" style="158" customWidth="1"/>
    <col min="21" max="21" width="2" style="121" customWidth="1"/>
    <col min="22" max="22" width="12" style="158" bestFit="1" customWidth="1"/>
    <col min="23" max="256" width="9.140625" style="158"/>
    <col min="257" max="257" width="20.140625" style="158" customWidth="1"/>
    <col min="258" max="258" width="6.85546875" style="158" customWidth="1"/>
    <col min="259" max="259" width="1.5703125" style="158" customWidth="1"/>
    <col min="260" max="260" width="9.85546875" style="158" customWidth="1"/>
    <col min="261" max="261" width="1.42578125" style="158" customWidth="1"/>
    <col min="262" max="262" width="8" style="158" customWidth="1"/>
    <col min="263" max="263" width="1.28515625" style="158" customWidth="1"/>
    <col min="264" max="264" width="11" style="158" customWidth="1"/>
    <col min="265" max="265" width="1.42578125" style="158" customWidth="1"/>
    <col min="266" max="266" width="9.140625" style="158"/>
    <col min="267" max="267" width="1.42578125" style="158" customWidth="1"/>
    <col min="268" max="268" width="11.28515625" style="158" customWidth="1"/>
    <col min="269" max="269" width="1.42578125" style="158" customWidth="1"/>
    <col min="270" max="270" width="9.140625" style="158"/>
    <col min="271" max="271" width="1.42578125" style="158" customWidth="1"/>
    <col min="272" max="272" width="12.28515625" style="158" customWidth="1"/>
    <col min="273" max="273" width="1.42578125" style="158" customWidth="1"/>
    <col min="274" max="274" width="9.140625" style="158"/>
    <col min="275" max="275" width="1.42578125" style="158" customWidth="1"/>
    <col min="276" max="276" width="12.28515625" style="158" customWidth="1"/>
    <col min="277" max="512" width="9.140625" style="158"/>
    <col min="513" max="513" width="20.140625" style="158" customWidth="1"/>
    <col min="514" max="514" width="6.85546875" style="158" customWidth="1"/>
    <col min="515" max="515" width="1.5703125" style="158" customWidth="1"/>
    <col min="516" max="516" width="9.85546875" style="158" customWidth="1"/>
    <col min="517" max="517" width="1.42578125" style="158" customWidth="1"/>
    <col min="518" max="518" width="8" style="158" customWidth="1"/>
    <col min="519" max="519" width="1.28515625" style="158" customWidth="1"/>
    <col min="520" max="520" width="11" style="158" customWidth="1"/>
    <col min="521" max="521" width="1.42578125" style="158" customWidth="1"/>
    <col min="522" max="522" width="9.140625" style="158"/>
    <col min="523" max="523" width="1.42578125" style="158" customWidth="1"/>
    <col min="524" max="524" width="11.28515625" style="158" customWidth="1"/>
    <col min="525" max="525" width="1.42578125" style="158" customWidth="1"/>
    <col min="526" max="526" width="9.140625" style="158"/>
    <col min="527" max="527" width="1.42578125" style="158" customWidth="1"/>
    <col min="528" max="528" width="12.28515625" style="158" customWidth="1"/>
    <col min="529" max="529" width="1.42578125" style="158" customWidth="1"/>
    <col min="530" max="530" width="9.140625" style="158"/>
    <col min="531" max="531" width="1.42578125" style="158" customWidth="1"/>
    <col min="532" max="532" width="12.28515625" style="158" customWidth="1"/>
    <col min="533" max="768" width="9.140625" style="158"/>
    <col min="769" max="769" width="20.140625" style="158" customWidth="1"/>
    <col min="770" max="770" width="6.85546875" style="158" customWidth="1"/>
    <col min="771" max="771" width="1.5703125" style="158" customWidth="1"/>
    <col min="772" max="772" width="9.85546875" style="158" customWidth="1"/>
    <col min="773" max="773" width="1.42578125" style="158" customWidth="1"/>
    <col min="774" max="774" width="8" style="158" customWidth="1"/>
    <col min="775" max="775" width="1.28515625" style="158" customWidth="1"/>
    <col min="776" max="776" width="11" style="158" customWidth="1"/>
    <col min="777" max="777" width="1.42578125" style="158" customWidth="1"/>
    <col min="778" max="778" width="9.140625" style="158"/>
    <col min="779" max="779" width="1.42578125" style="158" customWidth="1"/>
    <col min="780" max="780" width="11.28515625" style="158" customWidth="1"/>
    <col min="781" max="781" width="1.42578125" style="158" customWidth="1"/>
    <col min="782" max="782" width="9.140625" style="158"/>
    <col min="783" max="783" width="1.42578125" style="158" customWidth="1"/>
    <col min="784" max="784" width="12.28515625" style="158" customWidth="1"/>
    <col min="785" max="785" width="1.42578125" style="158" customWidth="1"/>
    <col min="786" max="786" width="9.140625" style="158"/>
    <col min="787" max="787" width="1.42578125" style="158" customWidth="1"/>
    <col min="788" max="788" width="12.28515625" style="158" customWidth="1"/>
    <col min="789" max="1024" width="9.140625" style="158"/>
    <col min="1025" max="1025" width="20.140625" style="158" customWidth="1"/>
    <col min="1026" max="1026" width="6.85546875" style="158" customWidth="1"/>
    <col min="1027" max="1027" width="1.5703125" style="158" customWidth="1"/>
    <col min="1028" max="1028" width="9.85546875" style="158" customWidth="1"/>
    <col min="1029" max="1029" width="1.42578125" style="158" customWidth="1"/>
    <col min="1030" max="1030" width="8" style="158" customWidth="1"/>
    <col min="1031" max="1031" width="1.28515625" style="158" customWidth="1"/>
    <col min="1032" max="1032" width="11" style="158" customWidth="1"/>
    <col min="1033" max="1033" width="1.42578125" style="158" customWidth="1"/>
    <col min="1034" max="1034" width="9.140625" style="158"/>
    <col min="1035" max="1035" width="1.42578125" style="158" customWidth="1"/>
    <col min="1036" max="1036" width="11.28515625" style="158" customWidth="1"/>
    <col min="1037" max="1037" width="1.42578125" style="158" customWidth="1"/>
    <col min="1038" max="1038" width="9.140625" style="158"/>
    <col min="1039" max="1039" width="1.42578125" style="158" customWidth="1"/>
    <col min="1040" max="1040" width="12.28515625" style="158" customWidth="1"/>
    <col min="1041" max="1041" width="1.42578125" style="158" customWidth="1"/>
    <col min="1042" max="1042" width="9.140625" style="158"/>
    <col min="1043" max="1043" width="1.42578125" style="158" customWidth="1"/>
    <col min="1044" max="1044" width="12.28515625" style="158" customWidth="1"/>
    <col min="1045" max="1280" width="9.140625" style="158"/>
    <col min="1281" max="1281" width="20.140625" style="158" customWidth="1"/>
    <col min="1282" max="1282" width="6.85546875" style="158" customWidth="1"/>
    <col min="1283" max="1283" width="1.5703125" style="158" customWidth="1"/>
    <col min="1284" max="1284" width="9.85546875" style="158" customWidth="1"/>
    <col min="1285" max="1285" width="1.42578125" style="158" customWidth="1"/>
    <col min="1286" max="1286" width="8" style="158" customWidth="1"/>
    <col min="1287" max="1287" width="1.28515625" style="158" customWidth="1"/>
    <col min="1288" max="1288" width="11" style="158" customWidth="1"/>
    <col min="1289" max="1289" width="1.42578125" style="158" customWidth="1"/>
    <col min="1290" max="1290" width="9.140625" style="158"/>
    <col min="1291" max="1291" width="1.42578125" style="158" customWidth="1"/>
    <col min="1292" max="1292" width="11.28515625" style="158" customWidth="1"/>
    <col min="1293" max="1293" width="1.42578125" style="158" customWidth="1"/>
    <col min="1294" max="1294" width="9.140625" style="158"/>
    <col min="1295" max="1295" width="1.42578125" style="158" customWidth="1"/>
    <col min="1296" max="1296" width="12.28515625" style="158" customWidth="1"/>
    <col min="1297" max="1297" width="1.42578125" style="158" customWidth="1"/>
    <col min="1298" max="1298" width="9.140625" style="158"/>
    <col min="1299" max="1299" width="1.42578125" style="158" customWidth="1"/>
    <col min="1300" max="1300" width="12.28515625" style="158" customWidth="1"/>
    <col min="1301" max="1536" width="9.140625" style="158"/>
    <col min="1537" max="1537" width="20.140625" style="158" customWidth="1"/>
    <col min="1538" max="1538" width="6.85546875" style="158" customWidth="1"/>
    <col min="1539" max="1539" width="1.5703125" style="158" customWidth="1"/>
    <col min="1540" max="1540" width="9.85546875" style="158" customWidth="1"/>
    <col min="1541" max="1541" width="1.42578125" style="158" customWidth="1"/>
    <col min="1542" max="1542" width="8" style="158" customWidth="1"/>
    <col min="1543" max="1543" width="1.28515625" style="158" customWidth="1"/>
    <col min="1544" max="1544" width="11" style="158" customWidth="1"/>
    <col min="1545" max="1545" width="1.42578125" style="158" customWidth="1"/>
    <col min="1546" max="1546" width="9.140625" style="158"/>
    <col min="1547" max="1547" width="1.42578125" style="158" customWidth="1"/>
    <col min="1548" max="1548" width="11.28515625" style="158" customWidth="1"/>
    <col min="1549" max="1549" width="1.42578125" style="158" customWidth="1"/>
    <col min="1550" max="1550" width="9.140625" style="158"/>
    <col min="1551" max="1551" width="1.42578125" style="158" customWidth="1"/>
    <col min="1552" max="1552" width="12.28515625" style="158" customWidth="1"/>
    <col min="1553" max="1553" width="1.42578125" style="158" customWidth="1"/>
    <col min="1554" max="1554" width="9.140625" style="158"/>
    <col min="1555" max="1555" width="1.42578125" style="158" customWidth="1"/>
    <col min="1556" max="1556" width="12.28515625" style="158" customWidth="1"/>
    <col min="1557" max="1792" width="9.140625" style="158"/>
    <col min="1793" max="1793" width="20.140625" style="158" customWidth="1"/>
    <col min="1794" max="1794" width="6.85546875" style="158" customWidth="1"/>
    <col min="1795" max="1795" width="1.5703125" style="158" customWidth="1"/>
    <col min="1796" max="1796" width="9.85546875" style="158" customWidth="1"/>
    <col min="1797" max="1797" width="1.42578125" style="158" customWidth="1"/>
    <col min="1798" max="1798" width="8" style="158" customWidth="1"/>
    <col min="1799" max="1799" width="1.28515625" style="158" customWidth="1"/>
    <col min="1800" max="1800" width="11" style="158" customWidth="1"/>
    <col min="1801" max="1801" width="1.42578125" style="158" customWidth="1"/>
    <col min="1802" max="1802" width="9.140625" style="158"/>
    <col min="1803" max="1803" width="1.42578125" style="158" customWidth="1"/>
    <col min="1804" max="1804" width="11.28515625" style="158" customWidth="1"/>
    <col min="1805" max="1805" width="1.42578125" style="158" customWidth="1"/>
    <col min="1806" max="1806" width="9.140625" style="158"/>
    <col min="1807" max="1807" width="1.42578125" style="158" customWidth="1"/>
    <col min="1808" max="1808" width="12.28515625" style="158" customWidth="1"/>
    <col min="1809" max="1809" width="1.42578125" style="158" customWidth="1"/>
    <col min="1810" max="1810" width="9.140625" style="158"/>
    <col min="1811" max="1811" width="1.42578125" style="158" customWidth="1"/>
    <col min="1812" max="1812" width="12.28515625" style="158" customWidth="1"/>
    <col min="1813" max="2048" width="9.140625" style="158"/>
    <col min="2049" max="2049" width="20.140625" style="158" customWidth="1"/>
    <col min="2050" max="2050" width="6.85546875" style="158" customWidth="1"/>
    <col min="2051" max="2051" width="1.5703125" style="158" customWidth="1"/>
    <col min="2052" max="2052" width="9.85546875" style="158" customWidth="1"/>
    <col min="2053" max="2053" width="1.42578125" style="158" customWidth="1"/>
    <col min="2054" max="2054" width="8" style="158" customWidth="1"/>
    <col min="2055" max="2055" width="1.28515625" style="158" customWidth="1"/>
    <col min="2056" max="2056" width="11" style="158" customWidth="1"/>
    <col min="2057" max="2057" width="1.42578125" style="158" customWidth="1"/>
    <col min="2058" max="2058" width="9.140625" style="158"/>
    <col min="2059" max="2059" width="1.42578125" style="158" customWidth="1"/>
    <col min="2060" max="2060" width="11.28515625" style="158" customWidth="1"/>
    <col min="2061" max="2061" width="1.42578125" style="158" customWidth="1"/>
    <col min="2062" max="2062" width="9.140625" style="158"/>
    <col min="2063" max="2063" width="1.42578125" style="158" customWidth="1"/>
    <col min="2064" max="2064" width="12.28515625" style="158" customWidth="1"/>
    <col min="2065" max="2065" width="1.42578125" style="158" customWidth="1"/>
    <col min="2066" max="2066" width="9.140625" style="158"/>
    <col min="2067" max="2067" width="1.42578125" style="158" customWidth="1"/>
    <col min="2068" max="2068" width="12.28515625" style="158" customWidth="1"/>
    <col min="2069" max="2304" width="9.140625" style="158"/>
    <col min="2305" max="2305" width="20.140625" style="158" customWidth="1"/>
    <col min="2306" max="2306" width="6.85546875" style="158" customWidth="1"/>
    <col min="2307" max="2307" width="1.5703125" style="158" customWidth="1"/>
    <col min="2308" max="2308" width="9.85546875" style="158" customWidth="1"/>
    <col min="2309" max="2309" width="1.42578125" style="158" customWidth="1"/>
    <col min="2310" max="2310" width="8" style="158" customWidth="1"/>
    <col min="2311" max="2311" width="1.28515625" style="158" customWidth="1"/>
    <col min="2312" max="2312" width="11" style="158" customWidth="1"/>
    <col min="2313" max="2313" width="1.42578125" style="158" customWidth="1"/>
    <col min="2314" max="2314" width="9.140625" style="158"/>
    <col min="2315" max="2315" width="1.42578125" style="158" customWidth="1"/>
    <col min="2316" max="2316" width="11.28515625" style="158" customWidth="1"/>
    <col min="2317" max="2317" width="1.42578125" style="158" customWidth="1"/>
    <col min="2318" max="2318" width="9.140625" style="158"/>
    <col min="2319" max="2319" width="1.42578125" style="158" customWidth="1"/>
    <col min="2320" max="2320" width="12.28515625" style="158" customWidth="1"/>
    <col min="2321" max="2321" width="1.42578125" style="158" customWidth="1"/>
    <col min="2322" max="2322" width="9.140625" style="158"/>
    <col min="2323" max="2323" width="1.42578125" style="158" customWidth="1"/>
    <col min="2324" max="2324" width="12.28515625" style="158" customWidth="1"/>
    <col min="2325" max="2560" width="9.140625" style="158"/>
    <col min="2561" max="2561" width="20.140625" style="158" customWidth="1"/>
    <col min="2562" max="2562" width="6.85546875" style="158" customWidth="1"/>
    <col min="2563" max="2563" width="1.5703125" style="158" customWidth="1"/>
    <col min="2564" max="2564" width="9.85546875" style="158" customWidth="1"/>
    <col min="2565" max="2565" width="1.42578125" style="158" customWidth="1"/>
    <col min="2566" max="2566" width="8" style="158" customWidth="1"/>
    <col min="2567" max="2567" width="1.28515625" style="158" customWidth="1"/>
    <col min="2568" max="2568" width="11" style="158" customWidth="1"/>
    <col min="2569" max="2569" width="1.42578125" style="158" customWidth="1"/>
    <col min="2570" max="2570" width="9.140625" style="158"/>
    <col min="2571" max="2571" width="1.42578125" style="158" customWidth="1"/>
    <col min="2572" max="2572" width="11.28515625" style="158" customWidth="1"/>
    <col min="2573" max="2573" width="1.42578125" style="158" customWidth="1"/>
    <col min="2574" max="2574" width="9.140625" style="158"/>
    <col min="2575" max="2575" width="1.42578125" style="158" customWidth="1"/>
    <col min="2576" max="2576" width="12.28515625" style="158" customWidth="1"/>
    <col min="2577" max="2577" width="1.42578125" style="158" customWidth="1"/>
    <col min="2578" max="2578" width="9.140625" style="158"/>
    <col min="2579" max="2579" width="1.42578125" style="158" customWidth="1"/>
    <col min="2580" max="2580" width="12.28515625" style="158" customWidth="1"/>
    <col min="2581" max="2816" width="9.140625" style="158"/>
    <col min="2817" max="2817" width="20.140625" style="158" customWidth="1"/>
    <col min="2818" max="2818" width="6.85546875" style="158" customWidth="1"/>
    <col min="2819" max="2819" width="1.5703125" style="158" customWidth="1"/>
    <col min="2820" max="2820" width="9.85546875" style="158" customWidth="1"/>
    <col min="2821" max="2821" width="1.42578125" style="158" customWidth="1"/>
    <col min="2822" max="2822" width="8" style="158" customWidth="1"/>
    <col min="2823" max="2823" width="1.28515625" style="158" customWidth="1"/>
    <col min="2824" max="2824" width="11" style="158" customWidth="1"/>
    <col min="2825" max="2825" width="1.42578125" style="158" customWidth="1"/>
    <col min="2826" max="2826" width="9.140625" style="158"/>
    <col min="2827" max="2827" width="1.42578125" style="158" customWidth="1"/>
    <col min="2828" max="2828" width="11.28515625" style="158" customWidth="1"/>
    <col min="2829" max="2829" width="1.42578125" style="158" customWidth="1"/>
    <col min="2830" max="2830" width="9.140625" style="158"/>
    <col min="2831" max="2831" width="1.42578125" style="158" customWidth="1"/>
    <col min="2832" max="2832" width="12.28515625" style="158" customWidth="1"/>
    <col min="2833" max="2833" width="1.42578125" style="158" customWidth="1"/>
    <col min="2834" max="2834" width="9.140625" style="158"/>
    <col min="2835" max="2835" width="1.42578125" style="158" customWidth="1"/>
    <col min="2836" max="2836" width="12.28515625" style="158" customWidth="1"/>
    <col min="2837" max="3072" width="9.140625" style="158"/>
    <col min="3073" max="3073" width="20.140625" style="158" customWidth="1"/>
    <col min="3074" max="3074" width="6.85546875" style="158" customWidth="1"/>
    <col min="3075" max="3075" width="1.5703125" style="158" customWidth="1"/>
    <col min="3076" max="3076" width="9.85546875" style="158" customWidth="1"/>
    <col min="3077" max="3077" width="1.42578125" style="158" customWidth="1"/>
    <col min="3078" max="3078" width="8" style="158" customWidth="1"/>
    <col min="3079" max="3079" width="1.28515625" style="158" customWidth="1"/>
    <col min="3080" max="3080" width="11" style="158" customWidth="1"/>
    <col min="3081" max="3081" width="1.42578125" style="158" customWidth="1"/>
    <col min="3082" max="3082" width="9.140625" style="158"/>
    <col min="3083" max="3083" width="1.42578125" style="158" customWidth="1"/>
    <col min="3084" max="3084" width="11.28515625" style="158" customWidth="1"/>
    <col min="3085" max="3085" width="1.42578125" style="158" customWidth="1"/>
    <col min="3086" max="3086" width="9.140625" style="158"/>
    <col min="3087" max="3087" width="1.42578125" style="158" customWidth="1"/>
    <col min="3088" max="3088" width="12.28515625" style="158" customWidth="1"/>
    <col min="3089" max="3089" width="1.42578125" style="158" customWidth="1"/>
    <col min="3090" max="3090" width="9.140625" style="158"/>
    <col min="3091" max="3091" width="1.42578125" style="158" customWidth="1"/>
    <col min="3092" max="3092" width="12.28515625" style="158" customWidth="1"/>
    <col min="3093" max="3328" width="9.140625" style="158"/>
    <col min="3329" max="3329" width="20.140625" style="158" customWidth="1"/>
    <col min="3330" max="3330" width="6.85546875" style="158" customWidth="1"/>
    <col min="3331" max="3331" width="1.5703125" style="158" customWidth="1"/>
    <col min="3332" max="3332" width="9.85546875" style="158" customWidth="1"/>
    <col min="3333" max="3333" width="1.42578125" style="158" customWidth="1"/>
    <col min="3334" max="3334" width="8" style="158" customWidth="1"/>
    <col min="3335" max="3335" width="1.28515625" style="158" customWidth="1"/>
    <col min="3336" max="3336" width="11" style="158" customWidth="1"/>
    <col min="3337" max="3337" width="1.42578125" style="158" customWidth="1"/>
    <col min="3338" max="3338" width="9.140625" style="158"/>
    <col min="3339" max="3339" width="1.42578125" style="158" customWidth="1"/>
    <col min="3340" max="3340" width="11.28515625" style="158" customWidth="1"/>
    <col min="3341" max="3341" width="1.42578125" style="158" customWidth="1"/>
    <col min="3342" max="3342" width="9.140625" style="158"/>
    <col min="3343" max="3343" width="1.42578125" style="158" customWidth="1"/>
    <col min="3344" max="3344" width="12.28515625" style="158" customWidth="1"/>
    <col min="3345" max="3345" width="1.42578125" style="158" customWidth="1"/>
    <col min="3346" max="3346" width="9.140625" style="158"/>
    <col min="3347" max="3347" width="1.42578125" style="158" customWidth="1"/>
    <col min="3348" max="3348" width="12.28515625" style="158" customWidth="1"/>
    <col min="3349" max="3584" width="9.140625" style="158"/>
    <col min="3585" max="3585" width="20.140625" style="158" customWidth="1"/>
    <col min="3586" max="3586" width="6.85546875" style="158" customWidth="1"/>
    <col min="3587" max="3587" width="1.5703125" style="158" customWidth="1"/>
    <col min="3588" max="3588" width="9.85546875" style="158" customWidth="1"/>
    <col min="3589" max="3589" width="1.42578125" style="158" customWidth="1"/>
    <col min="3590" max="3590" width="8" style="158" customWidth="1"/>
    <col min="3591" max="3591" width="1.28515625" style="158" customWidth="1"/>
    <col min="3592" max="3592" width="11" style="158" customWidth="1"/>
    <col min="3593" max="3593" width="1.42578125" style="158" customWidth="1"/>
    <col min="3594" max="3594" width="9.140625" style="158"/>
    <col min="3595" max="3595" width="1.42578125" style="158" customWidth="1"/>
    <col min="3596" max="3596" width="11.28515625" style="158" customWidth="1"/>
    <col min="3597" max="3597" width="1.42578125" style="158" customWidth="1"/>
    <col min="3598" max="3598" width="9.140625" style="158"/>
    <col min="3599" max="3599" width="1.42578125" style="158" customWidth="1"/>
    <col min="3600" max="3600" width="12.28515625" style="158" customWidth="1"/>
    <col min="3601" max="3601" width="1.42578125" style="158" customWidth="1"/>
    <col min="3602" max="3602" width="9.140625" style="158"/>
    <col min="3603" max="3603" width="1.42578125" style="158" customWidth="1"/>
    <col min="3604" max="3604" width="12.28515625" style="158" customWidth="1"/>
    <col min="3605" max="3840" width="9.140625" style="158"/>
    <col min="3841" max="3841" width="20.140625" style="158" customWidth="1"/>
    <col min="3842" max="3842" width="6.85546875" style="158" customWidth="1"/>
    <col min="3843" max="3843" width="1.5703125" style="158" customWidth="1"/>
    <col min="3844" max="3844" width="9.85546875" style="158" customWidth="1"/>
    <col min="3845" max="3845" width="1.42578125" style="158" customWidth="1"/>
    <col min="3846" max="3846" width="8" style="158" customWidth="1"/>
    <col min="3847" max="3847" width="1.28515625" style="158" customWidth="1"/>
    <col min="3848" max="3848" width="11" style="158" customWidth="1"/>
    <col min="3849" max="3849" width="1.42578125" style="158" customWidth="1"/>
    <col min="3850" max="3850" width="9.140625" style="158"/>
    <col min="3851" max="3851" width="1.42578125" style="158" customWidth="1"/>
    <col min="3852" max="3852" width="11.28515625" style="158" customWidth="1"/>
    <col min="3853" max="3853" width="1.42578125" style="158" customWidth="1"/>
    <col min="3854" max="3854" width="9.140625" style="158"/>
    <col min="3855" max="3855" width="1.42578125" style="158" customWidth="1"/>
    <col min="3856" max="3856" width="12.28515625" style="158" customWidth="1"/>
    <col min="3857" max="3857" width="1.42578125" style="158" customWidth="1"/>
    <col min="3858" max="3858" width="9.140625" style="158"/>
    <col min="3859" max="3859" width="1.42578125" style="158" customWidth="1"/>
    <col min="3860" max="3860" width="12.28515625" style="158" customWidth="1"/>
    <col min="3861" max="4096" width="9.140625" style="158"/>
    <col min="4097" max="4097" width="20.140625" style="158" customWidth="1"/>
    <col min="4098" max="4098" width="6.85546875" style="158" customWidth="1"/>
    <col min="4099" max="4099" width="1.5703125" style="158" customWidth="1"/>
    <col min="4100" max="4100" width="9.85546875" style="158" customWidth="1"/>
    <col min="4101" max="4101" width="1.42578125" style="158" customWidth="1"/>
    <col min="4102" max="4102" width="8" style="158" customWidth="1"/>
    <col min="4103" max="4103" width="1.28515625" style="158" customWidth="1"/>
    <col min="4104" max="4104" width="11" style="158" customWidth="1"/>
    <col min="4105" max="4105" width="1.42578125" style="158" customWidth="1"/>
    <col min="4106" max="4106" width="9.140625" style="158"/>
    <col min="4107" max="4107" width="1.42578125" style="158" customWidth="1"/>
    <col min="4108" max="4108" width="11.28515625" style="158" customWidth="1"/>
    <col min="4109" max="4109" width="1.42578125" style="158" customWidth="1"/>
    <col min="4110" max="4110" width="9.140625" style="158"/>
    <col min="4111" max="4111" width="1.42578125" style="158" customWidth="1"/>
    <col min="4112" max="4112" width="12.28515625" style="158" customWidth="1"/>
    <col min="4113" max="4113" width="1.42578125" style="158" customWidth="1"/>
    <col min="4114" max="4114" width="9.140625" style="158"/>
    <col min="4115" max="4115" width="1.42578125" style="158" customWidth="1"/>
    <col min="4116" max="4116" width="12.28515625" style="158" customWidth="1"/>
    <col min="4117" max="4352" width="9.140625" style="158"/>
    <col min="4353" max="4353" width="20.140625" style="158" customWidth="1"/>
    <col min="4354" max="4354" width="6.85546875" style="158" customWidth="1"/>
    <col min="4355" max="4355" width="1.5703125" style="158" customWidth="1"/>
    <col min="4356" max="4356" width="9.85546875" style="158" customWidth="1"/>
    <col min="4357" max="4357" width="1.42578125" style="158" customWidth="1"/>
    <col min="4358" max="4358" width="8" style="158" customWidth="1"/>
    <col min="4359" max="4359" width="1.28515625" style="158" customWidth="1"/>
    <col min="4360" max="4360" width="11" style="158" customWidth="1"/>
    <col min="4361" max="4361" width="1.42578125" style="158" customWidth="1"/>
    <col min="4362" max="4362" width="9.140625" style="158"/>
    <col min="4363" max="4363" width="1.42578125" style="158" customWidth="1"/>
    <col min="4364" max="4364" width="11.28515625" style="158" customWidth="1"/>
    <col min="4365" max="4365" width="1.42578125" style="158" customWidth="1"/>
    <col min="4366" max="4366" width="9.140625" style="158"/>
    <col min="4367" max="4367" width="1.42578125" style="158" customWidth="1"/>
    <col min="4368" max="4368" width="12.28515625" style="158" customWidth="1"/>
    <col min="4369" max="4369" width="1.42578125" style="158" customWidth="1"/>
    <col min="4370" max="4370" width="9.140625" style="158"/>
    <col min="4371" max="4371" width="1.42578125" style="158" customWidth="1"/>
    <col min="4372" max="4372" width="12.28515625" style="158" customWidth="1"/>
    <col min="4373" max="4608" width="9.140625" style="158"/>
    <col min="4609" max="4609" width="20.140625" style="158" customWidth="1"/>
    <col min="4610" max="4610" width="6.85546875" style="158" customWidth="1"/>
    <col min="4611" max="4611" width="1.5703125" style="158" customWidth="1"/>
    <col min="4612" max="4612" width="9.85546875" style="158" customWidth="1"/>
    <col min="4613" max="4613" width="1.42578125" style="158" customWidth="1"/>
    <col min="4614" max="4614" width="8" style="158" customWidth="1"/>
    <col min="4615" max="4615" width="1.28515625" style="158" customWidth="1"/>
    <col min="4616" max="4616" width="11" style="158" customWidth="1"/>
    <col min="4617" max="4617" width="1.42578125" style="158" customWidth="1"/>
    <col min="4618" max="4618" width="9.140625" style="158"/>
    <col min="4619" max="4619" width="1.42578125" style="158" customWidth="1"/>
    <col min="4620" max="4620" width="11.28515625" style="158" customWidth="1"/>
    <col min="4621" max="4621" width="1.42578125" style="158" customWidth="1"/>
    <col min="4622" max="4622" width="9.140625" style="158"/>
    <col min="4623" max="4623" width="1.42578125" style="158" customWidth="1"/>
    <col min="4624" max="4624" width="12.28515625" style="158" customWidth="1"/>
    <col min="4625" max="4625" width="1.42578125" style="158" customWidth="1"/>
    <col min="4626" max="4626" width="9.140625" style="158"/>
    <col min="4627" max="4627" width="1.42578125" style="158" customWidth="1"/>
    <col min="4628" max="4628" width="12.28515625" style="158" customWidth="1"/>
    <col min="4629" max="4864" width="9.140625" style="158"/>
    <col min="4865" max="4865" width="20.140625" style="158" customWidth="1"/>
    <col min="4866" max="4866" width="6.85546875" style="158" customWidth="1"/>
    <col min="4867" max="4867" width="1.5703125" style="158" customWidth="1"/>
    <col min="4868" max="4868" width="9.85546875" style="158" customWidth="1"/>
    <col min="4869" max="4869" width="1.42578125" style="158" customWidth="1"/>
    <col min="4870" max="4870" width="8" style="158" customWidth="1"/>
    <col min="4871" max="4871" width="1.28515625" style="158" customWidth="1"/>
    <col min="4872" max="4872" width="11" style="158" customWidth="1"/>
    <col min="4873" max="4873" width="1.42578125" style="158" customWidth="1"/>
    <col min="4874" max="4874" width="9.140625" style="158"/>
    <col min="4875" max="4875" width="1.42578125" style="158" customWidth="1"/>
    <col min="4876" max="4876" width="11.28515625" style="158" customWidth="1"/>
    <col min="4877" max="4877" width="1.42578125" style="158" customWidth="1"/>
    <col min="4878" max="4878" width="9.140625" style="158"/>
    <col min="4879" max="4879" width="1.42578125" style="158" customWidth="1"/>
    <col min="4880" max="4880" width="12.28515625" style="158" customWidth="1"/>
    <col min="4881" max="4881" width="1.42578125" style="158" customWidth="1"/>
    <col min="4882" max="4882" width="9.140625" style="158"/>
    <col min="4883" max="4883" width="1.42578125" style="158" customWidth="1"/>
    <col min="4884" max="4884" width="12.28515625" style="158" customWidth="1"/>
    <col min="4885" max="5120" width="9.140625" style="158"/>
    <col min="5121" max="5121" width="20.140625" style="158" customWidth="1"/>
    <col min="5122" max="5122" width="6.85546875" style="158" customWidth="1"/>
    <col min="5123" max="5123" width="1.5703125" style="158" customWidth="1"/>
    <col min="5124" max="5124" width="9.85546875" style="158" customWidth="1"/>
    <col min="5125" max="5125" width="1.42578125" style="158" customWidth="1"/>
    <col min="5126" max="5126" width="8" style="158" customWidth="1"/>
    <col min="5127" max="5127" width="1.28515625" style="158" customWidth="1"/>
    <col min="5128" max="5128" width="11" style="158" customWidth="1"/>
    <col min="5129" max="5129" width="1.42578125" style="158" customWidth="1"/>
    <col min="5130" max="5130" width="9.140625" style="158"/>
    <col min="5131" max="5131" width="1.42578125" style="158" customWidth="1"/>
    <col min="5132" max="5132" width="11.28515625" style="158" customWidth="1"/>
    <col min="5133" max="5133" width="1.42578125" style="158" customWidth="1"/>
    <col min="5134" max="5134" width="9.140625" style="158"/>
    <col min="5135" max="5135" width="1.42578125" style="158" customWidth="1"/>
    <col min="5136" max="5136" width="12.28515625" style="158" customWidth="1"/>
    <col min="5137" max="5137" width="1.42578125" style="158" customWidth="1"/>
    <col min="5138" max="5138" width="9.140625" style="158"/>
    <col min="5139" max="5139" width="1.42578125" style="158" customWidth="1"/>
    <col min="5140" max="5140" width="12.28515625" style="158" customWidth="1"/>
    <col min="5141" max="5376" width="9.140625" style="158"/>
    <col min="5377" max="5377" width="20.140625" style="158" customWidth="1"/>
    <col min="5378" max="5378" width="6.85546875" style="158" customWidth="1"/>
    <col min="5379" max="5379" width="1.5703125" style="158" customWidth="1"/>
    <col min="5380" max="5380" width="9.85546875" style="158" customWidth="1"/>
    <col min="5381" max="5381" width="1.42578125" style="158" customWidth="1"/>
    <col min="5382" max="5382" width="8" style="158" customWidth="1"/>
    <col min="5383" max="5383" width="1.28515625" style="158" customWidth="1"/>
    <col min="5384" max="5384" width="11" style="158" customWidth="1"/>
    <col min="5385" max="5385" width="1.42578125" style="158" customWidth="1"/>
    <col min="5386" max="5386" width="9.140625" style="158"/>
    <col min="5387" max="5387" width="1.42578125" style="158" customWidth="1"/>
    <col min="5388" max="5388" width="11.28515625" style="158" customWidth="1"/>
    <col min="5389" max="5389" width="1.42578125" style="158" customWidth="1"/>
    <col min="5390" max="5390" width="9.140625" style="158"/>
    <col min="5391" max="5391" width="1.42578125" style="158" customWidth="1"/>
    <col min="5392" max="5392" width="12.28515625" style="158" customWidth="1"/>
    <col min="5393" max="5393" width="1.42578125" style="158" customWidth="1"/>
    <col min="5394" max="5394" width="9.140625" style="158"/>
    <col min="5395" max="5395" width="1.42578125" style="158" customWidth="1"/>
    <col min="5396" max="5396" width="12.28515625" style="158" customWidth="1"/>
    <col min="5397" max="5632" width="9.140625" style="158"/>
    <col min="5633" max="5633" width="20.140625" style="158" customWidth="1"/>
    <col min="5634" max="5634" width="6.85546875" style="158" customWidth="1"/>
    <col min="5635" max="5635" width="1.5703125" style="158" customWidth="1"/>
    <col min="5636" max="5636" width="9.85546875" style="158" customWidth="1"/>
    <col min="5637" max="5637" width="1.42578125" style="158" customWidth="1"/>
    <col min="5638" max="5638" width="8" style="158" customWidth="1"/>
    <col min="5639" max="5639" width="1.28515625" style="158" customWidth="1"/>
    <col min="5640" max="5640" width="11" style="158" customWidth="1"/>
    <col min="5641" max="5641" width="1.42578125" style="158" customWidth="1"/>
    <col min="5642" max="5642" width="9.140625" style="158"/>
    <col min="5643" max="5643" width="1.42578125" style="158" customWidth="1"/>
    <col min="5644" max="5644" width="11.28515625" style="158" customWidth="1"/>
    <col min="5645" max="5645" width="1.42578125" style="158" customWidth="1"/>
    <col min="5646" max="5646" width="9.140625" style="158"/>
    <col min="5647" max="5647" width="1.42578125" style="158" customWidth="1"/>
    <col min="5648" max="5648" width="12.28515625" style="158" customWidth="1"/>
    <col min="5649" max="5649" width="1.42578125" style="158" customWidth="1"/>
    <col min="5650" max="5650" width="9.140625" style="158"/>
    <col min="5651" max="5651" width="1.42578125" style="158" customWidth="1"/>
    <col min="5652" max="5652" width="12.28515625" style="158" customWidth="1"/>
    <col min="5653" max="5888" width="9.140625" style="158"/>
    <col min="5889" max="5889" width="20.140625" style="158" customWidth="1"/>
    <col min="5890" max="5890" width="6.85546875" style="158" customWidth="1"/>
    <col min="5891" max="5891" width="1.5703125" style="158" customWidth="1"/>
    <col min="5892" max="5892" width="9.85546875" style="158" customWidth="1"/>
    <col min="5893" max="5893" width="1.42578125" style="158" customWidth="1"/>
    <col min="5894" max="5894" width="8" style="158" customWidth="1"/>
    <col min="5895" max="5895" width="1.28515625" style="158" customWidth="1"/>
    <col min="5896" max="5896" width="11" style="158" customWidth="1"/>
    <col min="5897" max="5897" width="1.42578125" style="158" customWidth="1"/>
    <col min="5898" max="5898" width="9.140625" style="158"/>
    <col min="5899" max="5899" width="1.42578125" style="158" customWidth="1"/>
    <col min="5900" max="5900" width="11.28515625" style="158" customWidth="1"/>
    <col min="5901" max="5901" width="1.42578125" style="158" customWidth="1"/>
    <col min="5902" max="5902" width="9.140625" style="158"/>
    <col min="5903" max="5903" width="1.42578125" style="158" customWidth="1"/>
    <col min="5904" max="5904" width="12.28515625" style="158" customWidth="1"/>
    <col min="5905" max="5905" width="1.42578125" style="158" customWidth="1"/>
    <col min="5906" max="5906" width="9.140625" style="158"/>
    <col min="5907" max="5907" width="1.42578125" style="158" customWidth="1"/>
    <col min="5908" max="5908" width="12.28515625" style="158" customWidth="1"/>
    <col min="5909" max="6144" width="9.140625" style="158"/>
    <col min="6145" max="6145" width="20.140625" style="158" customWidth="1"/>
    <col min="6146" max="6146" width="6.85546875" style="158" customWidth="1"/>
    <col min="6147" max="6147" width="1.5703125" style="158" customWidth="1"/>
    <col min="6148" max="6148" width="9.85546875" style="158" customWidth="1"/>
    <col min="6149" max="6149" width="1.42578125" style="158" customWidth="1"/>
    <col min="6150" max="6150" width="8" style="158" customWidth="1"/>
    <col min="6151" max="6151" width="1.28515625" style="158" customWidth="1"/>
    <col min="6152" max="6152" width="11" style="158" customWidth="1"/>
    <col min="6153" max="6153" width="1.42578125" style="158" customWidth="1"/>
    <col min="6154" max="6154" width="9.140625" style="158"/>
    <col min="6155" max="6155" width="1.42578125" style="158" customWidth="1"/>
    <col min="6156" max="6156" width="11.28515625" style="158" customWidth="1"/>
    <col min="6157" max="6157" width="1.42578125" style="158" customWidth="1"/>
    <col min="6158" max="6158" width="9.140625" style="158"/>
    <col min="6159" max="6159" width="1.42578125" style="158" customWidth="1"/>
    <col min="6160" max="6160" width="12.28515625" style="158" customWidth="1"/>
    <col min="6161" max="6161" width="1.42578125" style="158" customWidth="1"/>
    <col min="6162" max="6162" width="9.140625" style="158"/>
    <col min="6163" max="6163" width="1.42578125" style="158" customWidth="1"/>
    <col min="6164" max="6164" width="12.28515625" style="158" customWidth="1"/>
    <col min="6165" max="6400" width="9.140625" style="158"/>
    <col min="6401" max="6401" width="20.140625" style="158" customWidth="1"/>
    <col min="6402" max="6402" width="6.85546875" style="158" customWidth="1"/>
    <col min="6403" max="6403" width="1.5703125" style="158" customWidth="1"/>
    <col min="6404" max="6404" width="9.85546875" style="158" customWidth="1"/>
    <col min="6405" max="6405" width="1.42578125" style="158" customWidth="1"/>
    <col min="6406" max="6406" width="8" style="158" customWidth="1"/>
    <col min="6407" max="6407" width="1.28515625" style="158" customWidth="1"/>
    <col min="6408" max="6408" width="11" style="158" customWidth="1"/>
    <col min="6409" max="6409" width="1.42578125" style="158" customWidth="1"/>
    <col min="6410" max="6410" width="9.140625" style="158"/>
    <col min="6411" max="6411" width="1.42578125" style="158" customWidth="1"/>
    <col min="6412" max="6412" width="11.28515625" style="158" customWidth="1"/>
    <col min="6413" max="6413" width="1.42578125" style="158" customWidth="1"/>
    <col min="6414" max="6414" width="9.140625" style="158"/>
    <col min="6415" max="6415" width="1.42578125" style="158" customWidth="1"/>
    <col min="6416" max="6416" width="12.28515625" style="158" customWidth="1"/>
    <col min="6417" max="6417" width="1.42578125" style="158" customWidth="1"/>
    <col min="6418" max="6418" width="9.140625" style="158"/>
    <col min="6419" max="6419" width="1.42578125" style="158" customWidth="1"/>
    <col min="6420" max="6420" width="12.28515625" style="158" customWidth="1"/>
    <col min="6421" max="6656" width="9.140625" style="158"/>
    <col min="6657" max="6657" width="20.140625" style="158" customWidth="1"/>
    <col min="6658" max="6658" width="6.85546875" style="158" customWidth="1"/>
    <col min="6659" max="6659" width="1.5703125" style="158" customWidth="1"/>
    <col min="6660" max="6660" width="9.85546875" style="158" customWidth="1"/>
    <col min="6661" max="6661" width="1.42578125" style="158" customWidth="1"/>
    <col min="6662" max="6662" width="8" style="158" customWidth="1"/>
    <col min="6663" max="6663" width="1.28515625" style="158" customWidth="1"/>
    <col min="6664" max="6664" width="11" style="158" customWidth="1"/>
    <col min="6665" max="6665" width="1.42578125" style="158" customWidth="1"/>
    <col min="6666" max="6666" width="9.140625" style="158"/>
    <col min="6667" max="6667" width="1.42578125" style="158" customWidth="1"/>
    <col min="6668" max="6668" width="11.28515625" style="158" customWidth="1"/>
    <col min="6669" max="6669" width="1.42578125" style="158" customWidth="1"/>
    <col min="6670" max="6670" width="9.140625" style="158"/>
    <col min="6671" max="6671" width="1.42578125" style="158" customWidth="1"/>
    <col min="6672" max="6672" width="12.28515625" style="158" customWidth="1"/>
    <col min="6673" max="6673" width="1.42578125" style="158" customWidth="1"/>
    <col min="6674" max="6674" width="9.140625" style="158"/>
    <col min="6675" max="6675" width="1.42578125" style="158" customWidth="1"/>
    <col min="6676" max="6676" width="12.28515625" style="158" customWidth="1"/>
    <col min="6677" max="6912" width="9.140625" style="158"/>
    <col min="6913" max="6913" width="20.140625" style="158" customWidth="1"/>
    <col min="6914" max="6914" width="6.85546875" style="158" customWidth="1"/>
    <col min="6915" max="6915" width="1.5703125" style="158" customWidth="1"/>
    <col min="6916" max="6916" width="9.85546875" style="158" customWidth="1"/>
    <col min="6917" max="6917" width="1.42578125" style="158" customWidth="1"/>
    <col min="6918" max="6918" width="8" style="158" customWidth="1"/>
    <col min="6919" max="6919" width="1.28515625" style="158" customWidth="1"/>
    <col min="6920" max="6920" width="11" style="158" customWidth="1"/>
    <col min="6921" max="6921" width="1.42578125" style="158" customWidth="1"/>
    <col min="6922" max="6922" width="9.140625" style="158"/>
    <col min="6923" max="6923" width="1.42578125" style="158" customWidth="1"/>
    <col min="6924" max="6924" width="11.28515625" style="158" customWidth="1"/>
    <col min="6925" max="6925" width="1.42578125" style="158" customWidth="1"/>
    <col min="6926" max="6926" width="9.140625" style="158"/>
    <col min="6927" max="6927" width="1.42578125" style="158" customWidth="1"/>
    <col min="6928" max="6928" width="12.28515625" style="158" customWidth="1"/>
    <col min="6929" max="6929" width="1.42578125" style="158" customWidth="1"/>
    <col min="6930" max="6930" width="9.140625" style="158"/>
    <col min="6931" max="6931" width="1.42578125" style="158" customWidth="1"/>
    <col min="6932" max="6932" width="12.28515625" style="158" customWidth="1"/>
    <col min="6933" max="7168" width="9.140625" style="158"/>
    <col min="7169" max="7169" width="20.140625" style="158" customWidth="1"/>
    <col min="7170" max="7170" width="6.85546875" style="158" customWidth="1"/>
    <col min="7171" max="7171" width="1.5703125" style="158" customWidth="1"/>
    <col min="7172" max="7172" width="9.85546875" style="158" customWidth="1"/>
    <col min="7173" max="7173" width="1.42578125" style="158" customWidth="1"/>
    <col min="7174" max="7174" width="8" style="158" customWidth="1"/>
    <col min="7175" max="7175" width="1.28515625" style="158" customWidth="1"/>
    <col min="7176" max="7176" width="11" style="158" customWidth="1"/>
    <col min="7177" max="7177" width="1.42578125" style="158" customWidth="1"/>
    <col min="7178" max="7178" width="9.140625" style="158"/>
    <col min="7179" max="7179" width="1.42578125" style="158" customWidth="1"/>
    <col min="7180" max="7180" width="11.28515625" style="158" customWidth="1"/>
    <col min="7181" max="7181" width="1.42578125" style="158" customWidth="1"/>
    <col min="7182" max="7182" width="9.140625" style="158"/>
    <col min="7183" max="7183" width="1.42578125" style="158" customWidth="1"/>
    <col min="7184" max="7184" width="12.28515625" style="158" customWidth="1"/>
    <col min="7185" max="7185" width="1.42578125" style="158" customWidth="1"/>
    <col min="7186" max="7186" width="9.140625" style="158"/>
    <col min="7187" max="7187" width="1.42578125" style="158" customWidth="1"/>
    <col min="7188" max="7188" width="12.28515625" style="158" customWidth="1"/>
    <col min="7189" max="7424" width="9.140625" style="158"/>
    <col min="7425" max="7425" width="20.140625" style="158" customWidth="1"/>
    <col min="7426" max="7426" width="6.85546875" style="158" customWidth="1"/>
    <col min="7427" max="7427" width="1.5703125" style="158" customWidth="1"/>
    <col min="7428" max="7428" width="9.85546875" style="158" customWidth="1"/>
    <col min="7429" max="7429" width="1.42578125" style="158" customWidth="1"/>
    <col min="7430" max="7430" width="8" style="158" customWidth="1"/>
    <col min="7431" max="7431" width="1.28515625" style="158" customWidth="1"/>
    <col min="7432" max="7432" width="11" style="158" customWidth="1"/>
    <col min="7433" max="7433" width="1.42578125" style="158" customWidth="1"/>
    <col min="7434" max="7434" width="9.140625" style="158"/>
    <col min="7435" max="7435" width="1.42578125" style="158" customWidth="1"/>
    <col min="7436" max="7436" width="11.28515625" style="158" customWidth="1"/>
    <col min="7437" max="7437" width="1.42578125" style="158" customWidth="1"/>
    <col min="7438" max="7438" width="9.140625" style="158"/>
    <col min="7439" max="7439" width="1.42578125" style="158" customWidth="1"/>
    <col min="7440" max="7440" width="12.28515625" style="158" customWidth="1"/>
    <col min="7441" max="7441" width="1.42578125" style="158" customWidth="1"/>
    <col min="7442" max="7442" width="9.140625" style="158"/>
    <col min="7443" max="7443" width="1.42578125" style="158" customWidth="1"/>
    <col min="7444" max="7444" width="12.28515625" style="158" customWidth="1"/>
    <col min="7445" max="7680" width="9.140625" style="158"/>
    <col min="7681" max="7681" width="20.140625" style="158" customWidth="1"/>
    <col min="7682" max="7682" width="6.85546875" style="158" customWidth="1"/>
    <col min="7683" max="7683" width="1.5703125" style="158" customWidth="1"/>
    <col min="7684" max="7684" width="9.85546875" style="158" customWidth="1"/>
    <col min="7685" max="7685" width="1.42578125" style="158" customWidth="1"/>
    <col min="7686" max="7686" width="8" style="158" customWidth="1"/>
    <col min="7687" max="7687" width="1.28515625" style="158" customWidth="1"/>
    <col min="7688" max="7688" width="11" style="158" customWidth="1"/>
    <col min="7689" max="7689" width="1.42578125" style="158" customWidth="1"/>
    <col min="7690" max="7690" width="9.140625" style="158"/>
    <col min="7691" max="7691" width="1.42578125" style="158" customWidth="1"/>
    <col min="7692" max="7692" width="11.28515625" style="158" customWidth="1"/>
    <col min="7693" max="7693" width="1.42578125" style="158" customWidth="1"/>
    <col min="7694" max="7694" width="9.140625" style="158"/>
    <col min="7695" max="7695" width="1.42578125" style="158" customWidth="1"/>
    <col min="7696" max="7696" width="12.28515625" style="158" customWidth="1"/>
    <col min="7697" max="7697" width="1.42578125" style="158" customWidth="1"/>
    <col min="7698" max="7698" width="9.140625" style="158"/>
    <col min="7699" max="7699" width="1.42578125" style="158" customWidth="1"/>
    <col min="7700" max="7700" width="12.28515625" style="158" customWidth="1"/>
    <col min="7701" max="7936" width="9.140625" style="158"/>
    <col min="7937" max="7937" width="20.140625" style="158" customWidth="1"/>
    <col min="7938" max="7938" width="6.85546875" style="158" customWidth="1"/>
    <col min="7939" max="7939" width="1.5703125" style="158" customWidth="1"/>
    <col min="7940" max="7940" width="9.85546875" style="158" customWidth="1"/>
    <col min="7941" max="7941" width="1.42578125" style="158" customWidth="1"/>
    <col min="7942" max="7942" width="8" style="158" customWidth="1"/>
    <col min="7943" max="7943" width="1.28515625" style="158" customWidth="1"/>
    <col min="7944" max="7944" width="11" style="158" customWidth="1"/>
    <col min="7945" max="7945" width="1.42578125" style="158" customWidth="1"/>
    <col min="7946" max="7946" width="9.140625" style="158"/>
    <col min="7947" max="7947" width="1.42578125" style="158" customWidth="1"/>
    <col min="7948" max="7948" width="11.28515625" style="158" customWidth="1"/>
    <col min="7949" max="7949" width="1.42578125" style="158" customWidth="1"/>
    <col min="7950" max="7950" width="9.140625" style="158"/>
    <col min="7951" max="7951" width="1.42578125" style="158" customWidth="1"/>
    <col min="7952" max="7952" width="12.28515625" style="158" customWidth="1"/>
    <col min="7953" max="7953" width="1.42578125" style="158" customWidth="1"/>
    <col min="7954" max="7954" width="9.140625" style="158"/>
    <col min="7955" max="7955" width="1.42578125" style="158" customWidth="1"/>
    <col min="7956" max="7956" width="12.28515625" style="158" customWidth="1"/>
    <col min="7957" max="8192" width="9.140625" style="158"/>
    <col min="8193" max="8193" width="20.140625" style="158" customWidth="1"/>
    <col min="8194" max="8194" width="6.85546875" style="158" customWidth="1"/>
    <col min="8195" max="8195" width="1.5703125" style="158" customWidth="1"/>
    <col min="8196" max="8196" width="9.85546875" style="158" customWidth="1"/>
    <col min="8197" max="8197" width="1.42578125" style="158" customWidth="1"/>
    <col min="8198" max="8198" width="8" style="158" customWidth="1"/>
    <col min="8199" max="8199" width="1.28515625" style="158" customWidth="1"/>
    <col min="8200" max="8200" width="11" style="158" customWidth="1"/>
    <col min="8201" max="8201" width="1.42578125" style="158" customWidth="1"/>
    <col min="8202" max="8202" width="9.140625" style="158"/>
    <col min="8203" max="8203" width="1.42578125" style="158" customWidth="1"/>
    <col min="8204" max="8204" width="11.28515625" style="158" customWidth="1"/>
    <col min="8205" max="8205" width="1.42578125" style="158" customWidth="1"/>
    <col min="8206" max="8206" width="9.140625" style="158"/>
    <col min="8207" max="8207" width="1.42578125" style="158" customWidth="1"/>
    <col min="8208" max="8208" width="12.28515625" style="158" customWidth="1"/>
    <col min="8209" max="8209" width="1.42578125" style="158" customWidth="1"/>
    <col min="8210" max="8210" width="9.140625" style="158"/>
    <col min="8211" max="8211" width="1.42578125" style="158" customWidth="1"/>
    <col min="8212" max="8212" width="12.28515625" style="158" customWidth="1"/>
    <col min="8213" max="8448" width="9.140625" style="158"/>
    <col min="8449" max="8449" width="20.140625" style="158" customWidth="1"/>
    <col min="8450" max="8450" width="6.85546875" style="158" customWidth="1"/>
    <col min="8451" max="8451" width="1.5703125" style="158" customWidth="1"/>
    <col min="8452" max="8452" width="9.85546875" style="158" customWidth="1"/>
    <col min="8453" max="8453" width="1.42578125" style="158" customWidth="1"/>
    <col min="8454" max="8454" width="8" style="158" customWidth="1"/>
    <col min="8455" max="8455" width="1.28515625" style="158" customWidth="1"/>
    <col min="8456" max="8456" width="11" style="158" customWidth="1"/>
    <col min="8457" max="8457" width="1.42578125" style="158" customWidth="1"/>
    <col min="8458" max="8458" width="9.140625" style="158"/>
    <col min="8459" max="8459" width="1.42578125" style="158" customWidth="1"/>
    <col min="8460" max="8460" width="11.28515625" style="158" customWidth="1"/>
    <col min="8461" max="8461" width="1.42578125" style="158" customWidth="1"/>
    <col min="8462" max="8462" width="9.140625" style="158"/>
    <col min="8463" max="8463" width="1.42578125" style="158" customWidth="1"/>
    <col min="8464" max="8464" width="12.28515625" style="158" customWidth="1"/>
    <col min="8465" max="8465" width="1.42578125" style="158" customWidth="1"/>
    <col min="8466" max="8466" width="9.140625" style="158"/>
    <col min="8467" max="8467" width="1.42578125" style="158" customWidth="1"/>
    <col min="8468" max="8468" width="12.28515625" style="158" customWidth="1"/>
    <col min="8469" max="8704" width="9.140625" style="158"/>
    <col min="8705" max="8705" width="20.140625" style="158" customWidth="1"/>
    <col min="8706" max="8706" width="6.85546875" style="158" customWidth="1"/>
    <col min="8707" max="8707" width="1.5703125" style="158" customWidth="1"/>
    <col min="8708" max="8708" width="9.85546875" style="158" customWidth="1"/>
    <col min="8709" max="8709" width="1.42578125" style="158" customWidth="1"/>
    <col min="8710" max="8710" width="8" style="158" customWidth="1"/>
    <col min="8711" max="8711" width="1.28515625" style="158" customWidth="1"/>
    <col min="8712" max="8712" width="11" style="158" customWidth="1"/>
    <col min="8713" max="8713" width="1.42578125" style="158" customWidth="1"/>
    <col min="8714" max="8714" width="9.140625" style="158"/>
    <col min="8715" max="8715" width="1.42578125" style="158" customWidth="1"/>
    <col min="8716" max="8716" width="11.28515625" style="158" customWidth="1"/>
    <col min="8717" max="8717" width="1.42578125" style="158" customWidth="1"/>
    <col min="8718" max="8718" width="9.140625" style="158"/>
    <col min="8719" max="8719" width="1.42578125" style="158" customWidth="1"/>
    <col min="8720" max="8720" width="12.28515625" style="158" customWidth="1"/>
    <col min="8721" max="8721" width="1.42578125" style="158" customWidth="1"/>
    <col min="8722" max="8722" width="9.140625" style="158"/>
    <col min="8723" max="8723" width="1.42578125" style="158" customWidth="1"/>
    <col min="8724" max="8724" width="12.28515625" style="158" customWidth="1"/>
    <col min="8725" max="8960" width="9.140625" style="158"/>
    <col min="8961" max="8961" width="20.140625" style="158" customWidth="1"/>
    <col min="8962" max="8962" width="6.85546875" style="158" customWidth="1"/>
    <col min="8963" max="8963" width="1.5703125" style="158" customWidth="1"/>
    <col min="8964" max="8964" width="9.85546875" style="158" customWidth="1"/>
    <col min="8965" max="8965" width="1.42578125" style="158" customWidth="1"/>
    <col min="8966" max="8966" width="8" style="158" customWidth="1"/>
    <col min="8967" max="8967" width="1.28515625" style="158" customWidth="1"/>
    <col min="8968" max="8968" width="11" style="158" customWidth="1"/>
    <col min="8969" max="8969" width="1.42578125" style="158" customWidth="1"/>
    <col min="8970" max="8970" width="9.140625" style="158"/>
    <col min="8971" max="8971" width="1.42578125" style="158" customWidth="1"/>
    <col min="8972" max="8972" width="11.28515625" style="158" customWidth="1"/>
    <col min="8973" max="8973" width="1.42578125" style="158" customWidth="1"/>
    <col min="8974" max="8974" width="9.140625" style="158"/>
    <col min="8975" max="8975" width="1.42578125" style="158" customWidth="1"/>
    <col min="8976" max="8976" width="12.28515625" style="158" customWidth="1"/>
    <col min="8977" max="8977" width="1.42578125" style="158" customWidth="1"/>
    <col min="8978" max="8978" width="9.140625" style="158"/>
    <col min="8979" max="8979" width="1.42578125" style="158" customWidth="1"/>
    <col min="8980" max="8980" width="12.28515625" style="158" customWidth="1"/>
    <col min="8981" max="9216" width="9.140625" style="158"/>
    <col min="9217" max="9217" width="20.140625" style="158" customWidth="1"/>
    <col min="9218" max="9218" width="6.85546875" style="158" customWidth="1"/>
    <col min="9219" max="9219" width="1.5703125" style="158" customWidth="1"/>
    <col min="9220" max="9220" width="9.85546875" style="158" customWidth="1"/>
    <col min="9221" max="9221" width="1.42578125" style="158" customWidth="1"/>
    <col min="9222" max="9222" width="8" style="158" customWidth="1"/>
    <col min="9223" max="9223" width="1.28515625" style="158" customWidth="1"/>
    <col min="9224" max="9224" width="11" style="158" customWidth="1"/>
    <col min="9225" max="9225" width="1.42578125" style="158" customWidth="1"/>
    <col min="9226" max="9226" width="9.140625" style="158"/>
    <col min="9227" max="9227" width="1.42578125" style="158" customWidth="1"/>
    <col min="9228" max="9228" width="11.28515625" style="158" customWidth="1"/>
    <col min="9229" max="9229" width="1.42578125" style="158" customWidth="1"/>
    <col min="9230" max="9230" width="9.140625" style="158"/>
    <col min="9231" max="9231" width="1.42578125" style="158" customWidth="1"/>
    <col min="9232" max="9232" width="12.28515625" style="158" customWidth="1"/>
    <col min="9233" max="9233" width="1.42578125" style="158" customWidth="1"/>
    <col min="9234" max="9234" width="9.140625" style="158"/>
    <col min="9235" max="9235" width="1.42578125" style="158" customWidth="1"/>
    <col min="9236" max="9236" width="12.28515625" style="158" customWidth="1"/>
    <col min="9237" max="9472" width="9.140625" style="158"/>
    <col min="9473" max="9473" width="20.140625" style="158" customWidth="1"/>
    <col min="9474" max="9474" width="6.85546875" style="158" customWidth="1"/>
    <col min="9475" max="9475" width="1.5703125" style="158" customWidth="1"/>
    <col min="9476" max="9476" width="9.85546875" style="158" customWidth="1"/>
    <col min="9477" max="9477" width="1.42578125" style="158" customWidth="1"/>
    <col min="9478" max="9478" width="8" style="158" customWidth="1"/>
    <col min="9479" max="9479" width="1.28515625" style="158" customWidth="1"/>
    <col min="9480" max="9480" width="11" style="158" customWidth="1"/>
    <col min="9481" max="9481" width="1.42578125" style="158" customWidth="1"/>
    <col min="9482" max="9482" width="9.140625" style="158"/>
    <col min="9483" max="9483" width="1.42578125" style="158" customWidth="1"/>
    <col min="9484" max="9484" width="11.28515625" style="158" customWidth="1"/>
    <col min="9485" max="9485" width="1.42578125" style="158" customWidth="1"/>
    <col min="9486" max="9486" width="9.140625" style="158"/>
    <col min="9487" max="9487" width="1.42578125" style="158" customWidth="1"/>
    <col min="9488" max="9488" width="12.28515625" style="158" customWidth="1"/>
    <col min="9489" max="9489" width="1.42578125" style="158" customWidth="1"/>
    <col min="9490" max="9490" width="9.140625" style="158"/>
    <col min="9491" max="9491" width="1.42578125" style="158" customWidth="1"/>
    <col min="9492" max="9492" width="12.28515625" style="158" customWidth="1"/>
    <col min="9493" max="9728" width="9.140625" style="158"/>
    <col min="9729" max="9729" width="20.140625" style="158" customWidth="1"/>
    <col min="9730" max="9730" width="6.85546875" style="158" customWidth="1"/>
    <col min="9731" max="9731" width="1.5703125" style="158" customWidth="1"/>
    <col min="9732" max="9732" width="9.85546875" style="158" customWidth="1"/>
    <col min="9733" max="9733" width="1.42578125" style="158" customWidth="1"/>
    <col min="9734" max="9734" width="8" style="158" customWidth="1"/>
    <col min="9735" max="9735" width="1.28515625" style="158" customWidth="1"/>
    <col min="9736" max="9736" width="11" style="158" customWidth="1"/>
    <col min="9737" max="9737" width="1.42578125" style="158" customWidth="1"/>
    <col min="9738" max="9738" width="9.140625" style="158"/>
    <col min="9739" max="9739" width="1.42578125" style="158" customWidth="1"/>
    <col min="9740" max="9740" width="11.28515625" style="158" customWidth="1"/>
    <col min="9741" max="9741" width="1.42578125" style="158" customWidth="1"/>
    <col min="9742" max="9742" width="9.140625" style="158"/>
    <col min="9743" max="9743" width="1.42578125" style="158" customWidth="1"/>
    <col min="9744" max="9744" width="12.28515625" style="158" customWidth="1"/>
    <col min="9745" max="9745" width="1.42578125" style="158" customWidth="1"/>
    <col min="9746" max="9746" width="9.140625" style="158"/>
    <col min="9747" max="9747" width="1.42578125" style="158" customWidth="1"/>
    <col min="9748" max="9748" width="12.28515625" style="158" customWidth="1"/>
    <col min="9749" max="9984" width="9.140625" style="158"/>
    <col min="9985" max="9985" width="20.140625" style="158" customWidth="1"/>
    <col min="9986" max="9986" width="6.85546875" style="158" customWidth="1"/>
    <col min="9987" max="9987" width="1.5703125" style="158" customWidth="1"/>
    <col min="9988" max="9988" width="9.85546875" style="158" customWidth="1"/>
    <col min="9989" max="9989" width="1.42578125" style="158" customWidth="1"/>
    <col min="9990" max="9990" width="8" style="158" customWidth="1"/>
    <col min="9991" max="9991" width="1.28515625" style="158" customWidth="1"/>
    <col min="9992" max="9992" width="11" style="158" customWidth="1"/>
    <col min="9993" max="9993" width="1.42578125" style="158" customWidth="1"/>
    <col min="9994" max="9994" width="9.140625" style="158"/>
    <col min="9995" max="9995" width="1.42578125" style="158" customWidth="1"/>
    <col min="9996" max="9996" width="11.28515625" style="158" customWidth="1"/>
    <col min="9997" max="9997" width="1.42578125" style="158" customWidth="1"/>
    <col min="9998" max="9998" width="9.140625" style="158"/>
    <col min="9999" max="9999" width="1.42578125" style="158" customWidth="1"/>
    <col min="10000" max="10000" width="12.28515625" style="158" customWidth="1"/>
    <col min="10001" max="10001" width="1.42578125" style="158" customWidth="1"/>
    <col min="10002" max="10002" width="9.140625" style="158"/>
    <col min="10003" max="10003" width="1.42578125" style="158" customWidth="1"/>
    <col min="10004" max="10004" width="12.28515625" style="158" customWidth="1"/>
    <col min="10005" max="10240" width="9.140625" style="158"/>
    <col min="10241" max="10241" width="20.140625" style="158" customWidth="1"/>
    <col min="10242" max="10242" width="6.85546875" style="158" customWidth="1"/>
    <col min="10243" max="10243" width="1.5703125" style="158" customWidth="1"/>
    <col min="10244" max="10244" width="9.85546875" style="158" customWidth="1"/>
    <col min="10245" max="10245" width="1.42578125" style="158" customWidth="1"/>
    <col min="10246" max="10246" width="8" style="158" customWidth="1"/>
    <col min="10247" max="10247" width="1.28515625" style="158" customWidth="1"/>
    <col min="10248" max="10248" width="11" style="158" customWidth="1"/>
    <col min="10249" max="10249" width="1.42578125" style="158" customWidth="1"/>
    <col min="10250" max="10250" width="9.140625" style="158"/>
    <col min="10251" max="10251" width="1.42578125" style="158" customWidth="1"/>
    <col min="10252" max="10252" width="11.28515625" style="158" customWidth="1"/>
    <col min="10253" max="10253" width="1.42578125" style="158" customWidth="1"/>
    <col min="10254" max="10254" width="9.140625" style="158"/>
    <col min="10255" max="10255" width="1.42578125" style="158" customWidth="1"/>
    <col min="10256" max="10256" width="12.28515625" style="158" customWidth="1"/>
    <col min="10257" max="10257" width="1.42578125" style="158" customWidth="1"/>
    <col min="10258" max="10258" width="9.140625" style="158"/>
    <col min="10259" max="10259" width="1.42578125" style="158" customWidth="1"/>
    <col min="10260" max="10260" width="12.28515625" style="158" customWidth="1"/>
    <col min="10261" max="10496" width="9.140625" style="158"/>
    <col min="10497" max="10497" width="20.140625" style="158" customWidth="1"/>
    <col min="10498" max="10498" width="6.85546875" style="158" customWidth="1"/>
    <col min="10499" max="10499" width="1.5703125" style="158" customWidth="1"/>
    <col min="10500" max="10500" width="9.85546875" style="158" customWidth="1"/>
    <col min="10501" max="10501" width="1.42578125" style="158" customWidth="1"/>
    <col min="10502" max="10502" width="8" style="158" customWidth="1"/>
    <col min="10503" max="10503" width="1.28515625" style="158" customWidth="1"/>
    <col min="10504" max="10504" width="11" style="158" customWidth="1"/>
    <col min="10505" max="10505" width="1.42578125" style="158" customWidth="1"/>
    <col min="10506" max="10506" width="9.140625" style="158"/>
    <col min="10507" max="10507" width="1.42578125" style="158" customWidth="1"/>
    <col min="10508" max="10508" width="11.28515625" style="158" customWidth="1"/>
    <col min="10509" max="10509" width="1.42578125" style="158" customWidth="1"/>
    <col min="10510" max="10510" width="9.140625" style="158"/>
    <col min="10511" max="10511" width="1.42578125" style="158" customWidth="1"/>
    <col min="10512" max="10512" width="12.28515625" style="158" customWidth="1"/>
    <col min="10513" max="10513" width="1.42578125" style="158" customWidth="1"/>
    <col min="10514" max="10514" width="9.140625" style="158"/>
    <col min="10515" max="10515" width="1.42578125" style="158" customWidth="1"/>
    <col min="10516" max="10516" width="12.28515625" style="158" customWidth="1"/>
    <col min="10517" max="10752" width="9.140625" style="158"/>
    <col min="10753" max="10753" width="20.140625" style="158" customWidth="1"/>
    <col min="10754" max="10754" width="6.85546875" style="158" customWidth="1"/>
    <col min="10755" max="10755" width="1.5703125" style="158" customWidth="1"/>
    <col min="10756" max="10756" width="9.85546875" style="158" customWidth="1"/>
    <col min="10757" max="10757" width="1.42578125" style="158" customWidth="1"/>
    <col min="10758" max="10758" width="8" style="158" customWidth="1"/>
    <col min="10759" max="10759" width="1.28515625" style="158" customWidth="1"/>
    <col min="10760" max="10760" width="11" style="158" customWidth="1"/>
    <col min="10761" max="10761" width="1.42578125" style="158" customWidth="1"/>
    <col min="10762" max="10762" width="9.140625" style="158"/>
    <col min="10763" max="10763" width="1.42578125" style="158" customWidth="1"/>
    <col min="10764" max="10764" width="11.28515625" style="158" customWidth="1"/>
    <col min="10765" max="10765" width="1.42578125" style="158" customWidth="1"/>
    <col min="10766" max="10766" width="9.140625" style="158"/>
    <col min="10767" max="10767" width="1.42578125" style="158" customWidth="1"/>
    <col min="10768" max="10768" width="12.28515625" style="158" customWidth="1"/>
    <col min="10769" max="10769" width="1.42578125" style="158" customWidth="1"/>
    <col min="10770" max="10770" width="9.140625" style="158"/>
    <col min="10771" max="10771" width="1.42578125" style="158" customWidth="1"/>
    <col min="10772" max="10772" width="12.28515625" style="158" customWidth="1"/>
    <col min="10773" max="11008" width="9.140625" style="158"/>
    <col min="11009" max="11009" width="20.140625" style="158" customWidth="1"/>
    <col min="11010" max="11010" width="6.85546875" style="158" customWidth="1"/>
    <col min="11011" max="11011" width="1.5703125" style="158" customWidth="1"/>
    <col min="11012" max="11012" width="9.85546875" style="158" customWidth="1"/>
    <col min="11013" max="11013" width="1.42578125" style="158" customWidth="1"/>
    <col min="11014" max="11014" width="8" style="158" customWidth="1"/>
    <col min="11015" max="11015" width="1.28515625" style="158" customWidth="1"/>
    <col min="11016" max="11016" width="11" style="158" customWidth="1"/>
    <col min="11017" max="11017" width="1.42578125" style="158" customWidth="1"/>
    <col min="11018" max="11018" width="9.140625" style="158"/>
    <col min="11019" max="11019" width="1.42578125" style="158" customWidth="1"/>
    <col min="11020" max="11020" width="11.28515625" style="158" customWidth="1"/>
    <col min="11021" max="11021" width="1.42578125" style="158" customWidth="1"/>
    <col min="11022" max="11022" width="9.140625" style="158"/>
    <col min="11023" max="11023" width="1.42578125" style="158" customWidth="1"/>
    <col min="11024" max="11024" width="12.28515625" style="158" customWidth="1"/>
    <col min="11025" max="11025" width="1.42578125" style="158" customWidth="1"/>
    <col min="11026" max="11026" width="9.140625" style="158"/>
    <col min="11027" max="11027" width="1.42578125" style="158" customWidth="1"/>
    <col min="11028" max="11028" width="12.28515625" style="158" customWidth="1"/>
    <col min="11029" max="11264" width="9.140625" style="158"/>
    <col min="11265" max="11265" width="20.140625" style="158" customWidth="1"/>
    <col min="11266" max="11266" width="6.85546875" style="158" customWidth="1"/>
    <col min="11267" max="11267" width="1.5703125" style="158" customWidth="1"/>
    <col min="11268" max="11268" width="9.85546875" style="158" customWidth="1"/>
    <col min="11269" max="11269" width="1.42578125" style="158" customWidth="1"/>
    <col min="11270" max="11270" width="8" style="158" customWidth="1"/>
    <col min="11271" max="11271" width="1.28515625" style="158" customWidth="1"/>
    <col min="11272" max="11272" width="11" style="158" customWidth="1"/>
    <col min="11273" max="11273" width="1.42578125" style="158" customWidth="1"/>
    <col min="11274" max="11274" width="9.140625" style="158"/>
    <col min="11275" max="11275" width="1.42578125" style="158" customWidth="1"/>
    <col min="11276" max="11276" width="11.28515625" style="158" customWidth="1"/>
    <col min="11277" max="11277" width="1.42578125" style="158" customWidth="1"/>
    <col min="11278" max="11278" width="9.140625" style="158"/>
    <col min="11279" max="11279" width="1.42578125" style="158" customWidth="1"/>
    <col min="11280" max="11280" width="12.28515625" style="158" customWidth="1"/>
    <col min="11281" max="11281" width="1.42578125" style="158" customWidth="1"/>
    <col min="11282" max="11282" width="9.140625" style="158"/>
    <col min="11283" max="11283" width="1.42578125" style="158" customWidth="1"/>
    <col min="11284" max="11284" width="12.28515625" style="158" customWidth="1"/>
    <col min="11285" max="11520" width="9.140625" style="158"/>
    <col min="11521" max="11521" width="20.140625" style="158" customWidth="1"/>
    <col min="11522" max="11522" width="6.85546875" style="158" customWidth="1"/>
    <col min="11523" max="11523" width="1.5703125" style="158" customWidth="1"/>
    <col min="11524" max="11524" width="9.85546875" style="158" customWidth="1"/>
    <col min="11525" max="11525" width="1.42578125" style="158" customWidth="1"/>
    <col min="11526" max="11526" width="8" style="158" customWidth="1"/>
    <col min="11527" max="11527" width="1.28515625" style="158" customWidth="1"/>
    <col min="11528" max="11528" width="11" style="158" customWidth="1"/>
    <col min="11529" max="11529" width="1.42578125" style="158" customWidth="1"/>
    <col min="11530" max="11530" width="9.140625" style="158"/>
    <col min="11531" max="11531" width="1.42578125" style="158" customWidth="1"/>
    <col min="11532" max="11532" width="11.28515625" style="158" customWidth="1"/>
    <col min="11533" max="11533" width="1.42578125" style="158" customWidth="1"/>
    <col min="11534" max="11534" width="9.140625" style="158"/>
    <col min="11535" max="11535" width="1.42578125" style="158" customWidth="1"/>
    <col min="11536" max="11536" width="12.28515625" style="158" customWidth="1"/>
    <col min="11537" max="11537" width="1.42578125" style="158" customWidth="1"/>
    <col min="11538" max="11538" width="9.140625" style="158"/>
    <col min="11539" max="11539" width="1.42578125" style="158" customWidth="1"/>
    <col min="11540" max="11540" width="12.28515625" style="158" customWidth="1"/>
    <col min="11541" max="11776" width="9.140625" style="158"/>
    <col min="11777" max="11777" width="20.140625" style="158" customWidth="1"/>
    <col min="11778" max="11778" width="6.85546875" style="158" customWidth="1"/>
    <col min="11779" max="11779" width="1.5703125" style="158" customWidth="1"/>
    <col min="11780" max="11780" width="9.85546875" style="158" customWidth="1"/>
    <col min="11781" max="11781" width="1.42578125" style="158" customWidth="1"/>
    <col min="11782" max="11782" width="8" style="158" customWidth="1"/>
    <col min="11783" max="11783" width="1.28515625" style="158" customWidth="1"/>
    <col min="11784" max="11784" width="11" style="158" customWidth="1"/>
    <col min="11785" max="11785" width="1.42578125" style="158" customWidth="1"/>
    <col min="11786" max="11786" width="9.140625" style="158"/>
    <col min="11787" max="11787" width="1.42578125" style="158" customWidth="1"/>
    <col min="11788" max="11788" width="11.28515625" style="158" customWidth="1"/>
    <col min="11789" max="11789" width="1.42578125" style="158" customWidth="1"/>
    <col min="11790" max="11790" width="9.140625" style="158"/>
    <col min="11791" max="11791" width="1.42578125" style="158" customWidth="1"/>
    <col min="11792" max="11792" width="12.28515625" style="158" customWidth="1"/>
    <col min="11793" max="11793" width="1.42578125" style="158" customWidth="1"/>
    <col min="11794" max="11794" width="9.140625" style="158"/>
    <col min="11795" max="11795" width="1.42578125" style="158" customWidth="1"/>
    <col min="11796" max="11796" width="12.28515625" style="158" customWidth="1"/>
    <col min="11797" max="12032" width="9.140625" style="158"/>
    <col min="12033" max="12033" width="20.140625" style="158" customWidth="1"/>
    <col min="12034" max="12034" width="6.85546875" style="158" customWidth="1"/>
    <col min="12035" max="12035" width="1.5703125" style="158" customWidth="1"/>
    <col min="12036" max="12036" width="9.85546875" style="158" customWidth="1"/>
    <col min="12037" max="12037" width="1.42578125" style="158" customWidth="1"/>
    <col min="12038" max="12038" width="8" style="158" customWidth="1"/>
    <col min="12039" max="12039" width="1.28515625" style="158" customWidth="1"/>
    <col min="12040" max="12040" width="11" style="158" customWidth="1"/>
    <col min="12041" max="12041" width="1.42578125" style="158" customWidth="1"/>
    <col min="12042" max="12042" width="9.140625" style="158"/>
    <col min="12043" max="12043" width="1.42578125" style="158" customWidth="1"/>
    <col min="12044" max="12044" width="11.28515625" style="158" customWidth="1"/>
    <col min="12045" max="12045" width="1.42578125" style="158" customWidth="1"/>
    <col min="12046" max="12046" width="9.140625" style="158"/>
    <col min="12047" max="12047" width="1.42578125" style="158" customWidth="1"/>
    <col min="12048" max="12048" width="12.28515625" style="158" customWidth="1"/>
    <col min="12049" max="12049" width="1.42578125" style="158" customWidth="1"/>
    <col min="12050" max="12050" width="9.140625" style="158"/>
    <col min="12051" max="12051" width="1.42578125" style="158" customWidth="1"/>
    <col min="12052" max="12052" width="12.28515625" style="158" customWidth="1"/>
    <col min="12053" max="12288" width="9.140625" style="158"/>
    <col min="12289" max="12289" width="20.140625" style="158" customWidth="1"/>
    <col min="12290" max="12290" width="6.85546875" style="158" customWidth="1"/>
    <col min="12291" max="12291" width="1.5703125" style="158" customWidth="1"/>
    <col min="12292" max="12292" width="9.85546875" style="158" customWidth="1"/>
    <col min="12293" max="12293" width="1.42578125" style="158" customWidth="1"/>
    <col min="12294" max="12294" width="8" style="158" customWidth="1"/>
    <col min="12295" max="12295" width="1.28515625" style="158" customWidth="1"/>
    <col min="12296" max="12296" width="11" style="158" customWidth="1"/>
    <col min="12297" max="12297" width="1.42578125" style="158" customWidth="1"/>
    <col min="12298" max="12298" width="9.140625" style="158"/>
    <col min="12299" max="12299" width="1.42578125" style="158" customWidth="1"/>
    <col min="12300" max="12300" width="11.28515625" style="158" customWidth="1"/>
    <col min="12301" max="12301" width="1.42578125" style="158" customWidth="1"/>
    <col min="12302" max="12302" width="9.140625" style="158"/>
    <col min="12303" max="12303" width="1.42578125" style="158" customWidth="1"/>
    <col min="12304" max="12304" width="12.28515625" style="158" customWidth="1"/>
    <col min="12305" max="12305" width="1.42578125" style="158" customWidth="1"/>
    <col min="12306" max="12306" width="9.140625" style="158"/>
    <col min="12307" max="12307" width="1.42578125" style="158" customWidth="1"/>
    <col min="12308" max="12308" width="12.28515625" style="158" customWidth="1"/>
    <col min="12309" max="12544" width="9.140625" style="158"/>
    <col min="12545" max="12545" width="20.140625" style="158" customWidth="1"/>
    <col min="12546" max="12546" width="6.85546875" style="158" customWidth="1"/>
    <col min="12547" max="12547" width="1.5703125" style="158" customWidth="1"/>
    <col min="12548" max="12548" width="9.85546875" style="158" customWidth="1"/>
    <col min="12549" max="12549" width="1.42578125" style="158" customWidth="1"/>
    <col min="12550" max="12550" width="8" style="158" customWidth="1"/>
    <col min="12551" max="12551" width="1.28515625" style="158" customWidth="1"/>
    <col min="12552" max="12552" width="11" style="158" customWidth="1"/>
    <col min="12553" max="12553" width="1.42578125" style="158" customWidth="1"/>
    <col min="12554" max="12554" width="9.140625" style="158"/>
    <col min="12555" max="12555" width="1.42578125" style="158" customWidth="1"/>
    <col min="12556" max="12556" width="11.28515625" style="158" customWidth="1"/>
    <col min="12557" max="12557" width="1.42578125" style="158" customWidth="1"/>
    <col min="12558" max="12558" width="9.140625" style="158"/>
    <col min="12559" max="12559" width="1.42578125" style="158" customWidth="1"/>
    <col min="12560" max="12560" width="12.28515625" style="158" customWidth="1"/>
    <col min="12561" max="12561" width="1.42578125" style="158" customWidth="1"/>
    <col min="12562" max="12562" width="9.140625" style="158"/>
    <col min="12563" max="12563" width="1.42578125" style="158" customWidth="1"/>
    <col min="12564" max="12564" width="12.28515625" style="158" customWidth="1"/>
    <col min="12565" max="12800" width="9.140625" style="158"/>
    <col min="12801" max="12801" width="20.140625" style="158" customWidth="1"/>
    <col min="12802" max="12802" width="6.85546875" style="158" customWidth="1"/>
    <col min="12803" max="12803" width="1.5703125" style="158" customWidth="1"/>
    <col min="12804" max="12804" width="9.85546875" style="158" customWidth="1"/>
    <col min="12805" max="12805" width="1.42578125" style="158" customWidth="1"/>
    <col min="12806" max="12806" width="8" style="158" customWidth="1"/>
    <col min="12807" max="12807" width="1.28515625" style="158" customWidth="1"/>
    <col min="12808" max="12808" width="11" style="158" customWidth="1"/>
    <col min="12809" max="12809" width="1.42578125" style="158" customWidth="1"/>
    <col min="12810" max="12810" width="9.140625" style="158"/>
    <col min="12811" max="12811" width="1.42578125" style="158" customWidth="1"/>
    <col min="12812" max="12812" width="11.28515625" style="158" customWidth="1"/>
    <col min="12813" max="12813" width="1.42578125" style="158" customWidth="1"/>
    <col min="12814" max="12814" width="9.140625" style="158"/>
    <col min="12815" max="12815" width="1.42578125" style="158" customWidth="1"/>
    <col min="12816" max="12816" width="12.28515625" style="158" customWidth="1"/>
    <col min="12817" max="12817" width="1.42578125" style="158" customWidth="1"/>
    <col min="12818" max="12818" width="9.140625" style="158"/>
    <col min="12819" max="12819" width="1.42578125" style="158" customWidth="1"/>
    <col min="12820" max="12820" width="12.28515625" style="158" customWidth="1"/>
    <col min="12821" max="13056" width="9.140625" style="158"/>
    <col min="13057" max="13057" width="20.140625" style="158" customWidth="1"/>
    <col min="13058" max="13058" width="6.85546875" style="158" customWidth="1"/>
    <col min="13059" max="13059" width="1.5703125" style="158" customWidth="1"/>
    <col min="13060" max="13060" width="9.85546875" style="158" customWidth="1"/>
    <col min="13061" max="13061" width="1.42578125" style="158" customWidth="1"/>
    <col min="13062" max="13062" width="8" style="158" customWidth="1"/>
    <col min="13063" max="13063" width="1.28515625" style="158" customWidth="1"/>
    <col min="13064" max="13064" width="11" style="158" customWidth="1"/>
    <col min="13065" max="13065" width="1.42578125" style="158" customWidth="1"/>
    <col min="13066" max="13066" width="9.140625" style="158"/>
    <col min="13067" max="13067" width="1.42578125" style="158" customWidth="1"/>
    <col min="13068" max="13068" width="11.28515625" style="158" customWidth="1"/>
    <col min="13069" max="13069" width="1.42578125" style="158" customWidth="1"/>
    <col min="13070" max="13070" width="9.140625" style="158"/>
    <col min="13071" max="13071" width="1.42578125" style="158" customWidth="1"/>
    <col min="13072" max="13072" width="12.28515625" style="158" customWidth="1"/>
    <col min="13073" max="13073" width="1.42578125" style="158" customWidth="1"/>
    <col min="13074" max="13074" width="9.140625" style="158"/>
    <col min="13075" max="13075" width="1.42578125" style="158" customWidth="1"/>
    <col min="13076" max="13076" width="12.28515625" style="158" customWidth="1"/>
    <col min="13077" max="13312" width="9.140625" style="158"/>
    <col min="13313" max="13313" width="20.140625" style="158" customWidth="1"/>
    <col min="13314" max="13314" width="6.85546875" style="158" customWidth="1"/>
    <col min="13315" max="13315" width="1.5703125" style="158" customWidth="1"/>
    <col min="13316" max="13316" width="9.85546875" style="158" customWidth="1"/>
    <col min="13317" max="13317" width="1.42578125" style="158" customWidth="1"/>
    <col min="13318" max="13318" width="8" style="158" customWidth="1"/>
    <col min="13319" max="13319" width="1.28515625" style="158" customWidth="1"/>
    <col min="13320" max="13320" width="11" style="158" customWidth="1"/>
    <col min="13321" max="13321" width="1.42578125" style="158" customWidth="1"/>
    <col min="13322" max="13322" width="9.140625" style="158"/>
    <col min="13323" max="13323" width="1.42578125" style="158" customWidth="1"/>
    <col min="13324" max="13324" width="11.28515625" style="158" customWidth="1"/>
    <col min="13325" max="13325" width="1.42578125" style="158" customWidth="1"/>
    <col min="13326" max="13326" width="9.140625" style="158"/>
    <col min="13327" max="13327" width="1.42578125" style="158" customWidth="1"/>
    <col min="13328" max="13328" width="12.28515625" style="158" customWidth="1"/>
    <col min="13329" max="13329" width="1.42578125" style="158" customWidth="1"/>
    <col min="13330" max="13330" width="9.140625" style="158"/>
    <col min="13331" max="13331" width="1.42578125" style="158" customWidth="1"/>
    <col min="13332" max="13332" width="12.28515625" style="158" customWidth="1"/>
    <col min="13333" max="13568" width="9.140625" style="158"/>
    <col min="13569" max="13569" width="20.140625" style="158" customWidth="1"/>
    <col min="13570" max="13570" width="6.85546875" style="158" customWidth="1"/>
    <col min="13571" max="13571" width="1.5703125" style="158" customWidth="1"/>
    <col min="13572" max="13572" width="9.85546875" style="158" customWidth="1"/>
    <col min="13573" max="13573" width="1.42578125" style="158" customWidth="1"/>
    <col min="13574" max="13574" width="8" style="158" customWidth="1"/>
    <col min="13575" max="13575" width="1.28515625" style="158" customWidth="1"/>
    <col min="13576" max="13576" width="11" style="158" customWidth="1"/>
    <col min="13577" max="13577" width="1.42578125" style="158" customWidth="1"/>
    <col min="13578" max="13578" width="9.140625" style="158"/>
    <col min="13579" max="13579" width="1.42578125" style="158" customWidth="1"/>
    <col min="13580" max="13580" width="11.28515625" style="158" customWidth="1"/>
    <col min="13581" max="13581" width="1.42578125" style="158" customWidth="1"/>
    <col min="13582" max="13582" width="9.140625" style="158"/>
    <col min="13583" max="13583" width="1.42578125" style="158" customWidth="1"/>
    <col min="13584" max="13584" width="12.28515625" style="158" customWidth="1"/>
    <col min="13585" max="13585" width="1.42578125" style="158" customWidth="1"/>
    <col min="13586" max="13586" width="9.140625" style="158"/>
    <col min="13587" max="13587" width="1.42578125" style="158" customWidth="1"/>
    <col min="13588" max="13588" width="12.28515625" style="158" customWidth="1"/>
    <col min="13589" max="13824" width="9.140625" style="158"/>
    <col min="13825" max="13825" width="20.140625" style="158" customWidth="1"/>
    <col min="13826" max="13826" width="6.85546875" style="158" customWidth="1"/>
    <col min="13827" max="13827" width="1.5703125" style="158" customWidth="1"/>
    <col min="13828" max="13828" width="9.85546875" style="158" customWidth="1"/>
    <col min="13829" max="13829" width="1.42578125" style="158" customWidth="1"/>
    <col min="13830" max="13830" width="8" style="158" customWidth="1"/>
    <col min="13831" max="13831" width="1.28515625" style="158" customWidth="1"/>
    <col min="13832" max="13832" width="11" style="158" customWidth="1"/>
    <col min="13833" max="13833" width="1.42578125" style="158" customWidth="1"/>
    <col min="13834" max="13834" width="9.140625" style="158"/>
    <col min="13835" max="13835" width="1.42578125" style="158" customWidth="1"/>
    <col min="13836" max="13836" width="11.28515625" style="158" customWidth="1"/>
    <col min="13837" max="13837" width="1.42578125" style="158" customWidth="1"/>
    <col min="13838" max="13838" width="9.140625" style="158"/>
    <col min="13839" max="13839" width="1.42578125" style="158" customWidth="1"/>
    <col min="13840" max="13840" width="12.28515625" style="158" customWidth="1"/>
    <col min="13841" max="13841" width="1.42578125" style="158" customWidth="1"/>
    <col min="13842" max="13842" width="9.140625" style="158"/>
    <col min="13843" max="13843" width="1.42578125" style="158" customWidth="1"/>
    <col min="13844" max="13844" width="12.28515625" style="158" customWidth="1"/>
    <col min="13845" max="14080" width="9.140625" style="158"/>
    <col min="14081" max="14081" width="20.140625" style="158" customWidth="1"/>
    <col min="14082" max="14082" width="6.85546875" style="158" customWidth="1"/>
    <col min="14083" max="14083" width="1.5703125" style="158" customWidth="1"/>
    <col min="14084" max="14084" width="9.85546875" style="158" customWidth="1"/>
    <col min="14085" max="14085" width="1.42578125" style="158" customWidth="1"/>
    <col min="14086" max="14086" width="8" style="158" customWidth="1"/>
    <col min="14087" max="14087" width="1.28515625" style="158" customWidth="1"/>
    <col min="14088" max="14088" width="11" style="158" customWidth="1"/>
    <col min="14089" max="14089" width="1.42578125" style="158" customWidth="1"/>
    <col min="14090" max="14090" width="9.140625" style="158"/>
    <col min="14091" max="14091" width="1.42578125" style="158" customWidth="1"/>
    <col min="14092" max="14092" width="11.28515625" style="158" customWidth="1"/>
    <col min="14093" max="14093" width="1.42578125" style="158" customWidth="1"/>
    <col min="14094" max="14094" width="9.140625" style="158"/>
    <col min="14095" max="14095" width="1.42578125" style="158" customWidth="1"/>
    <col min="14096" max="14096" width="12.28515625" style="158" customWidth="1"/>
    <col min="14097" max="14097" width="1.42578125" style="158" customWidth="1"/>
    <col min="14098" max="14098" width="9.140625" style="158"/>
    <col min="14099" max="14099" width="1.42578125" style="158" customWidth="1"/>
    <col min="14100" max="14100" width="12.28515625" style="158" customWidth="1"/>
    <col min="14101" max="14336" width="9.140625" style="158"/>
    <col min="14337" max="14337" width="20.140625" style="158" customWidth="1"/>
    <col min="14338" max="14338" width="6.85546875" style="158" customWidth="1"/>
    <col min="14339" max="14339" width="1.5703125" style="158" customWidth="1"/>
    <col min="14340" max="14340" width="9.85546875" style="158" customWidth="1"/>
    <col min="14341" max="14341" width="1.42578125" style="158" customWidth="1"/>
    <col min="14342" max="14342" width="8" style="158" customWidth="1"/>
    <col min="14343" max="14343" width="1.28515625" style="158" customWidth="1"/>
    <col min="14344" max="14344" width="11" style="158" customWidth="1"/>
    <col min="14345" max="14345" width="1.42578125" style="158" customWidth="1"/>
    <col min="14346" max="14346" width="9.140625" style="158"/>
    <col min="14347" max="14347" width="1.42578125" style="158" customWidth="1"/>
    <col min="14348" max="14348" width="11.28515625" style="158" customWidth="1"/>
    <col min="14349" max="14349" width="1.42578125" style="158" customWidth="1"/>
    <col min="14350" max="14350" width="9.140625" style="158"/>
    <col min="14351" max="14351" width="1.42578125" style="158" customWidth="1"/>
    <col min="14352" max="14352" width="12.28515625" style="158" customWidth="1"/>
    <col min="14353" max="14353" width="1.42578125" style="158" customWidth="1"/>
    <col min="14354" max="14354" width="9.140625" style="158"/>
    <col min="14355" max="14355" width="1.42578125" style="158" customWidth="1"/>
    <col min="14356" max="14356" width="12.28515625" style="158" customWidth="1"/>
    <col min="14357" max="14592" width="9.140625" style="158"/>
    <col min="14593" max="14593" width="20.140625" style="158" customWidth="1"/>
    <col min="14594" max="14594" width="6.85546875" style="158" customWidth="1"/>
    <col min="14595" max="14595" width="1.5703125" style="158" customWidth="1"/>
    <col min="14596" max="14596" width="9.85546875" style="158" customWidth="1"/>
    <col min="14597" max="14597" width="1.42578125" style="158" customWidth="1"/>
    <col min="14598" max="14598" width="8" style="158" customWidth="1"/>
    <col min="14599" max="14599" width="1.28515625" style="158" customWidth="1"/>
    <col min="14600" max="14600" width="11" style="158" customWidth="1"/>
    <col min="14601" max="14601" width="1.42578125" style="158" customWidth="1"/>
    <col min="14602" max="14602" width="9.140625" style="158"/>
    <col min="14603" max="14603" width="1.42578125" style="158" customWidth="1"/>
    <col min="14604" max="14604" width="11.28515625" style="158" customWidth="1"/>
    <col min="14605" max="14605" width="1.42578125" style="158" customWidth="1"/>
    <col min="14606" max="14606" width="9.140625" style="158"/>
    <col min="14607" max="14607" width="1.42578125" style="158" customWidth="1"/>
    <col min="14608" max="14608" width="12.28515625" style="158" customWidth="1"/>
    <col min="14609" max="14609" width="1.42578125" style="158" customWidth="1"/>
    <col min="14610" max="14610" width="9.140625" style="158"/>
    <col min="14611" max="14611" width="1.42578125" style="158" customWidth="1"/>
    <col min="14612" max="14612" width="12.28515625" style="158" customWidth="1"/>
    <col min="14613" max="14848" width="9.140625" style="158"/>
    <col min="14849" max="14849" width="20.140625" style="158" customWidth="1"/>
    <col min="14850" max="14850" width="6.85546875" style="158" customWidth="1"/>
    <col min="14851" max="14851" width="1.5703125" style="158" customWidth="1"/>
    <col min="14852" max="14852" width="9.85546875" style="158" customWidth="1"/>
    <col min="14853" max="14853" width="1.42578125" style="158" customWidth="1"/>
    <col min="14854" max="14854" width="8" style="158" customWidth="1"/>
    <col min="14855" max="14855" width="1.28515625" style="158" customWidth="1"/>
    <col min="14856" max="14856" width="11" style="158" customWidth="1"/>
    <col min="14857" max="14857" width="1.42578125" style="158" customWidth="1"/>
    <col min="14858" max="14858" width="9.140625" style="158"/>
    <col min="14859" max="14859" width="1.42578125" style="158" customWidth="1"/>
    <col min="14860" max="14860" width="11.28515625" style="158" customWidth="1"/>
    <col min="14861" max="14861" width="1.42578125" style="158" customWidth="1"/>
    <col min="14862" max="14862" width="9.140625" style="158"/>
    <col min="14863" max="14863" width="1.42578125" style="158" customWidth="1"/>
    <col min="14864" max="14864" width="12.28515625" style="158" customWidth="1"/>
    <col min="14865" max="14865" width="1.42578125" style="158" customWidth="1"/>
    <col min="14866" max="14866" width="9.140625" style="158"/>
    <col min="14867" max="14867" width="1.42578125" style="158" customWidth="1"/>
    <col min="14868" max="14868" width="12.28515625" style="158" customWidth="1"/>
    <col min="14869" max="15104" width="9.140625" style="158"/>
    <col min="15105" max="15105" width="20.140625" style="158" customWidth="1"/>
    <col min="15106" max="15106" width="6.85546875" style="158" customWidth="1"/>
    <col min="15107" max="15107" width="1.5703125" style="158" customWidth="1"/>
    <col min="15108" max="15108" width="9.85546875" style="158" customWidth="1"/>
    <col min="15109" max="15109" width="1.42578125" style="158" customWidth="1"/>
    <col min="15110" max="15110" width="8" style="158" customWidth="1"/>
    <col min="15111" max="15111" width="1.28515625" style="158" customWidth="1"/>
    <col min="15112" max="15112" width="11" style="158" customWidth="1"/>
    <col min="15113" max="15113" width="1.42578125" style="158" customWidth="1"/>
    <col min="15114" max="15114" width="9.140625" style="158"/>
    <col min="15115" max="15115" width="1.42578125" style="158" customWidth="1"/>
    <col min="15116" max="15116" width="11.28515625" style="158" customWidth="1"/>
    <col min="15117" max="15117" width="1.42578125" style="158" customWidth="1"/>
    <col min="15118" max="15118" width="9.140625" style="158"/>
    <col min="15119" max="15119" width="1.42578125" style="158" customWidth="1"/>
    <col min="15120" max="15120" width="12.28515625" style="158" customWidth="1"/>
    <col min="15121" max="15121" width="1.42578125" style="158" customWidth="1"/>
    <col min="15122" max="15122" width="9.140625" style="158"/>
    <col min="15123" max="15123" width="1.42578125" style="158" customWidth="1"/>
    <col min="15124" max="15124" width="12.28515625" style="158" customWidth="1"/>
    <col min="15125" max="15360" width="9.140625" style="158"/>
    <col min="15361" max="15361" width="20.140625" style="158" customWidth="1"/>
    <col min="15362" max="15362" width="6.85546875" style="158" customWidth="1"/>
    <col min="15363" max="15363" width="1.5703125" style="158" customWidth="1"/>
    <col min="15364" max="15364" width="9.85546875" style="158" customWidth="1"/>
    <col min="15365" max="15365" width="1.42578125" style="158" customWidth="1"/>
    <col min="15366" max="15366" width="8" style="158" customWidth="1"/>
    <col min="15367" max="15367" width="1.28515625" style="158" customWidth="1"/>
    <col min="15368" max="15368" width="11" style="158" customWidth="1"/>
    <col min="15369" max="15369" width="1.42578125" style="158" customWidth="1"/>
    <col min="15370" max="15370" width="9.140625" style="158"/>
    <col min="15371" max="15371" width="1.42578125" style="158" customWidth="1"/>
    <col min="15372" max="15372" width="11.28515625" style="158" customWidth="1"/>
    <col min="15373" max="15373" width="1.42578125" style="158" customWidth="1"/>
    <col min="15374" max="15374" width="9.140625" style="158"/>
    <col min="15375" max="15375" width="1.42578125" style="158" customWidth="1"/>
    <col min="15376" max="15376" width="12.28515625" style="158" customWidth="1"/>
    <col min="15377" max="15377" width="1.42578125" style="158" customWidth="1"/>
    <col min="15378" max="15378" width="9.140625" style="158"/>
    <col min="15379" max="15379" width="1.42578125" style="158" customWidth="1"/>
    <col min="15380" max="15380" width="12.28515625" style="158" customWidth="1"/>
    <col min="15381" max="15616" width="9.140625" style="158"/>
    <col min="15617" max="15617" width="20.140625" style="158" customWidth="1"/>
    <col min="15618" max="15618" width="6.85546875" style="158" customWidth="1"/>
    <col min="15619" max="15619" width="1.5703125" style="158" customWidth="1"/>
    <col min="15620" max="15620" width="9.85546875" style="158" customWidth="1"/>
    <col min="15621" max="15621" width="1.42578125" style="158" customWidth="1"/>
    <col min="15622" max="15622" width="8" style="158" customWidth="1"/>
    <col min="15623" max="15623" width="1.28515625" style="158" customWidth="1"/>
    <col min="15624" max="15624" width="11" style="158" customWidth="1"/>
    <col min="15625" max="15625" width="1.42578125" style="158" customWidth="1"/>
    <col min="15626" max="15626" width="9.140625" style="158"/>
    <col min="15627" max="15627" width="1.42578125" style="158" customWidth="1"/>
    <col min="15628" max="15628" width="11.28515625" style="158" customWidth="1"/>
    <col min="15629" max="15629" width="1.42578125" style="158" customWidth="1"/>
    <col min="15630" max="15630" width="9.140625" style="158"/>
    <col min="15631" max="15631" width="1.42578125" style="158" customWidth="1"/>
    <col min="15632" max="15632" width="12.28515625" style="158" customWidth="1"/>
    <col min="15633" max="15633" width="1.42578125" style="158" customWidth="1"/>
    <col min="15634" max="15634" width="9.140625" style="158"/>
    <col min="15635" max="15635" width="1.42578125" style="158" customWidth="1"/>
    <col min="15636" max="15636" width="12.28515625" style="158" customWidth="1"/>
    <col min="15637" max="15872" width="9.140625" style="158"/>
    <col min="15873" max="15873" width="20.140625" style="158" customWidth="1"/>
    <col min="15874" max="15874" width="6.85546875" style="158" customWidth="1"/>
    <col min="15875" max="15875" width="1.5703125" style="158" customWidth="1"/>
    <col min="15876" max="15876" width="9.85546875" style="158" customWidth="1"/>
    <col min="15877" max="15877" width="1.42578125" style="158" customWidth="1"/>
    <col min="15878" max="15878" width="8" style="158" customWidth="1"/>
    <col min="15879" max="15879" width="1.28515625" style="158" customWidth="1"/>
    <col min="15880" max="15880" width="11" style="158" customWidth="1"/>
    <col min="15881" max="15881" width="1.42578125" style="158" customWidth="1"/>
    <col min="15882" max="15882" width="9.140625" style="158"/>
    <col min="15883" max="15883" width="1.42578125" style="158" customWidth="1"/>
    <col min="15884" max="15884" width="11.28515625" style="158" customWidth="1"/>
    <col min="15885" max="15885" width="1.42578125" style="158" customWidth="1"/>
    <col min="15886" max="15886" width="9.140625" style="158"/>
    <col min="15887" max="15887" width="1.42578125" style="158" customWidth="1"/>
    <col min="15888" max="15888" width="12.28515625" style="158" customWidth="1"/>
    <col min="15889" max="15889" width="1.42578125" style="158" customWidth="1"/>
    <col min="15890" max="15890" width="9.140625" style="158"/>
    <col min="15891" max="15891" width="1.42578125" style="158" customWidth="1"/>
    <col min="15892" max="15892" width="12.28515625" style="158" customWidth="1"/>
    <col min="15893" max="16128" width="9.140625" style="158"/>
    <col min="16129" max="16129" width="20.140625" style="158" customWidth="1"/>
    <col min="16130" max="16130" width="6.85546875" style="158" customWidth="1"/>
    <col min="16131" max="16131" width="1.5703125" style="158" customWidth="1"/>
    <col min="16132" max="16132" width="9.85546875" style="158" customWidth="1"/>
    <col min="16133" max="16133" width="1.42578125" style="158" customWidth="1"/>
    <col min="16134" max="16134" width="8" style="158" customWidth="1"/>
    <col min="16135" max="16135" width="1.28515625" style="158" customWidth="1"/>
    <col min="16136" max="16136" width="11" style="158" customWidth="1"/>
    <col min="16137" max="16137" width="1.42578125" style="158" customWidth="1"/>
    <col min="16138" max="16138" width="9.140625" style="158"/>
    <col min="16139" max="16139" width="1.42578125" style="158" customWidth="1"/>
    <col min="16140" max="16140" width="11.28515625" style="158" customWidth="1"/>
    <col min="16141" max="16141" width="1.42578125" style="158" customWidth="1"/>
    <col min="16142" max="16142" width="9.140625" style="158"/>
    <col min="16143" max="16143" width="1.42578125" style="158" customWidth="1"/>
    <col min="16144" max="16144" width="12.28515625" style="158" customWidth="1"/>
    <col min="16145" max="16145" width="1.42578125" style="158" customWidth="1"/>
    <col min="16146" max="16146" width="9.140625" style="158"/>
    <col min="16147" max="16147" width="1.42578125" style="158" customWidth="1"/>
    <col min="16148" max="16148" width="12.28515625" style="158" customWidth="1"/>
    <col min="16149" max="16384" width="9.140625" style="158"/>
  </cols>
  <sheetData>
    <row r="1" spans="1:21" ht="14.25" customHeight="1" x14ac:dyDescent="0.25">
      <c r="A1" s="14" t="s">
        <v>82</v>
      </c>
      <c r="B1" s="13"/>
      <c r="C1" s="120"/>
      <c r="D1" s="13"/>
      <c r="E1" s="120"/>
      <c r="F1" s="13"/>
      <c r="G1" s="120"/>
      <c r="H1" s="39"/>
      <c r="I1" s="120"/>
      <c r="M1" s="120"/>
      <c r="Q1" s="120"/>
    </row>
    <row r="2" spans="1:21" ht="14.25" customHeight="1" x14ac:dyDescent="0.25">
      <c r="A2" s="32" t="s">
        <v>519</v>
      </c>
      <c r="B2" s="13"/>
      <c r="C2" s="120"/>
      <c r="D2" s="13"/>
      <c r="E2" s="120"/>
      <c r="F2" s="13"/>
      <c r="G2" s="120"/>
      <c r="H2" s="39"/>
      <c r="I2" s="120"/>
      <c r="M2" s="120"/>
      <c r="Q2" s="120"/>
    </row>
    <row r="3" spans="1:21" ht="14.25" customHeight="1" x14ac:dyDescent="0.25">
      <c r="A3" s="265" t="s">
        <v>573</v>
      </c>
      <c r="B3" s="13"/>
      <c r="C3" s="120"/>
      <c r="D3" s="13"/>
      <c r="E3" s="120"/>
      <c r="F3" s="13"/>
      <c r="G3" s="120"/>
      <c r="H3" s="39"/>
      <c r="I3" s="120"/>
      <c r="M3" s="130"/>
      <c r="Q3" s="130"/>
    </row>
    <row r="4" spans="1:21" ht="3.75" customHeight="1" x14ac:dyDescent="0.25">
      <c r="A4" s="265"/>
      <c r="B4" s="13"/>
      <c r="C4" s="120"/>
      <c r="D4" s="13"/>
      <c r="E4" s="120"/>
      <c r="F4" s="13"/>
      <c r="G4" s="120"/>
      <c r="H4" s="39"/>
      <c r="I4" s="120"/>
      <c r="M4" s="130"/>
      <c r="O4" s="128"/>
      <c r="Q4" s="130"/>
    </row>
    <row r="5" spans="1:21" ht="15" customHeight="1" x14ac:dyDescent="0.25">
      <c r="A5" s="327"/>
      <c r="B5" s="489" t="s">
        <v>588</v>
      </c>
      <c r="C5" s="489"/>
      <c r="D5" s="489"/>
      <c r="E5" s="489"/>
      <c r="F5" s="489"/>
      <c r="G5" s="489"/>
      <c r="H5" s="489"/>
      <c r="I5" s="489"/>
      <c r="J5" s="489"/>
      <c r="K5" s="489"/>
      <c r="L5" s="489"/>
      <c r="M5" s="345"/>
      <c r="N5" s="342"/>
      <c r="O5" s="343" t="s">
        <v>583</v>
      </c>
      <c r="P5" s="339"/>
      <c r="Q5" s="342"/>
      <c r="R5" s="338"/>
      <c r="S5" s="342" t="s">
        <v>586</v>
      </c>
      <c r="T5" s="341"/>
      <c r="U5" s="41"/>
    </row>
    <row r="6" spans="1:21" s="347" customFormat="1" ht="13.5" x14ac:dyDescent="0.15">
      <c r="A6" s="346"/>
      <c r="B6" s="488" t="s">
        <v>587</v>
      </c>
      <c r="C6" s="488"/>
      <c r="D6" s="488"/>
      <c r="E6" s="488"/>
      <c r="F6" s="488"/>
      <c r="G6" s="488"/>
      <c r="H6" s="488"/>
      <c r="I6" s="488"/>
      <c r="J6" s="488"/>
      <c r="K6" s="488"/>
      <c r="L6" s="488"/>
      <c r="M6" s="252"/>
      <c r="O6" s="348" t="s">
        <v>584</v>
      </c>
      <c r="P6" s="349"/>
      <c r="R6" s="350"/>
      <c r="S6" s="351" t="s">
        <v>585</v>
      </c>
      <c r="T6" s="350"/>
    </row>
    <row r="7" spans="1:21" ht="14.25" customHeight="1" x14ac:dyDescent="0.25">
      <c r="A7" s="490"/>
      <c r="B7" s="70"/>
      <c r="C7" s="144" t="s">
        <v>43</v>
      </c>
      <c r="D7" s="70"/>
      <c r="E7" s="145"/>
      <c r="F7" s="70"/>
      <c r="G7" s="144" t="s">
        <v>42</v>
      </c>
      <c r="H7" s="107"/>
      <c r="I7" s="145"/>
      <c r="J7" s="70"/>
      <c r="K7" s="144" t="s">
        <v>32</v>
      </c>
      <c r="L7" s="70"/>
      <c r="M7" s="145"/>
      <c r="N7" s="70"/>
      <c r="O7" s="144" t="s">
        <v>44</v>
      </c>
      <c r="P7" s="70"/>
      <c r="Q7" s="145"/>
      <c r="R7" s="70"/>
      <c r="S7" s="144" t="s">
        <v>44</v>
      </c>
      <c r="T7" s="70"/>
    </row>
    <row r="8" spans="1:21" ht="14.25" hidden="1" customHeight="1" x14ac:dyDescent="0.25">
      <c r="A8" s="491"/>
      <c r="B8" s="106"/>
      <c r="C8" s="146" t="s">
        <v>142</v>
      </c>
      <c r="D8" s="69"/>
      <c r="E8" s="147"/>
      <c r="F8" s="68"/>
      <c r="G8" s="146" t="s">
        <v>162</v>
      </c>
      <c r="H8" s="69"/>
      <c r="I8" s="147"/>
      <c r="J8" s="68"/>
      <c r="K8" s="146" t="s">
        <v>162</v>
      </c>
      <c r="L8" s="69"/>
      <c r="M8" s="147"/>
      <c r="N8" s="68"/>
      <c r="O8" s="146" t="s">
        <v>142</v>
      </c>
      <c r="P8" s="69"/>
      <c r="Q8" s="147"/>
      <c r="R8" s="68"/>
      <c r="S8" s="146" t="s">
        <v>142</v>
      </c>
      <c r="T8" s="69"/>
    </row>
    <row r="9" spans="1:21" ht="14.25" customHeight="1" x14ac:dyDescent="0.25">
      <c r="A9" s="491"/>
      <c r="B9" s="67"/>
      <c r="C9" s="148" t="s">
        <v>54</v>
      </c>
      <c r="D9" s="67"/>
      <c r="E9" s="149"/>
      <c r="F9" s="67"/>
      <c r="G9" s="148" t="s">
        <v>53</v>
      </c>
      <c r="H9" s="67"/>
      <c r="I9" s="149"/>
      <c r="J9" s="67"/>
      <c r="K9" s="148" t="s">
        <v>31</v>
      </c>
      <c r="L9" s="67"/>
      <c r="M9" s="149"/>
      <c r="N9" s="67"/>
      <c r="O9" s="148" t="s">
        <v>55</v>
      </c>
      <c r="P9" s="67"/>
      <c r="Q9" s="149"/>
      <c r="R9" s="67"/>
      <c r="S9" s="148" t="s">
        <v>55</v>
      </c>
      <c r="T9" s="67"/>
    </row>
    <row r="10" spans="1:21" s="273" customFormat="1" ht="14.25" customHeight="1" x14ac:dyDescent="0.25">
      <c r="A10" s="491"/>
      <c r="B10" s="270"/>
      <c r="C10" s="271" t="s">
        <v>496</v>
      </c>
      <c r="D10" s="272"/>
      <c r="E10" s="147"/>
      <c r="F10" s="270"/>
      <c r="G10" s="271" t="s">
        <v>496</v>
      </c>
      <c r="H10" s="272"/>
      <c r="I10" s="147"/>
      <c r="J10" s="270"/>
      <c r="K10" s="271" t="s">
        <v>600</v>
      </c>
      <c r="L10" s="272"/>
      <c r="M10" s="147"/>
      <c r="N10" s="270"/>
      <c r="O10" s="271" t="s">
        <v>600</v>
      </c>
      <c r="P10" s="272"/>
      <c r="Q10" s="147"/>
      <c r="R10" s="270"/>
      <c r="S10" s="271" t="s">
        <v>496</v>
      </c>
      <c r="T10" s="272"/>
      <c r="U10" s="121"/>
    </row>
    <row r="11" spans="1:21" ht="42.75" customHeight="1" x14ac:dyDescent="0.25">
      <c r="A11" s="157"/>
      <c r="B11" s="60" t="s">
        <v>151</v>
      </c>
      <c r="C11" s="127"/>
      <c r="D11" s="60" t="s">
        <v>152</v>
      </c>
      <c r="E11" s="127"/>
      <c r="F11" s="60" t="s">
        <v>151</v>
      </c>
      <c r="G11" s="142"/>
      <c r="H11" s="60" t="s">
        <v>152</v>
      </c>
      <c r="I11" s="127"/>
      <c r="J11" s="60" t="s">
        <v>151</v>
      </c>
      <c r="K11" s="142"/>
      <c r="L11" s="60" t="s">
        <v>152</v>
      </c>
      <c r="M11" s="127"/>
      <c r="N11" s="60" t="s">
        <v>151</v>
      </c>
      <c r="O11" s="142"/>
      <c r="P11" s="60" t="s">
        <v>152</v>
      </c>
      <c r="Q11" s="127"/>
      <c r="R11" s="60" t="s">
        <v>151</v>
      </c>
      <c r="S11" s="142"/>
      <c r="T11" s="60" t="s">
        <v>152</v>
      </c>
    </row>
    <row r="12" spans="1:21" ht="42.75" customHeight="1" x14ac:dyDescent="0.25">
      <c r="A12" s="105"/>
      <c r="B12" s="59" t="s">
        <v>153</v>
      </c>
      <c r="C12" s="140"/>
      <c r="D12" s="59" t="s">
        <v>169</v>
      </c>
      <c r="E12" s="140"/>
      <c r="F12" s="59" t="s">
        <v>153</v>
      </c>
      <c r="G12" s="143"/>
      <c r="H12" s="59" t="s">
        <v>169</v>
      </c>
      <c r="I12" s="140"/>
      <c r="J12" s="59" t="s">
        <v>153</v>
      </c>
      <c r="K12" s="143"/>
      <c r="L12" s="59" t="s">
        <v>169</v>
      </c>
      <c r="M12" s="140"/>
      <c r="N12" s="59" t="s">
        <v>153</v>
      </c>
      <c r="O12" s="143"/>
      <c r="P12" s="59" t="s">
        <v>169</v>
      </c>
      <c r="Q12" s="140"/>
      <c r="R12" s="59" t="s">
        <v>153</v>
      </c>
      <c r="S12" s="143"/>
      <c r="T12" s="59" t="s">
        <v>169</v>
      </c>
    </row>
    <row r="13" spans="1:21" ht="14.25" customHeight="1" x14ac:dyDescent="0.25">
      <c r="A13" s="155" t="s">
        <v>172</v>
      </c>
      <c r="B13" s="234"/>
      <c r="C13" s="235"/>
      <c r="D13" s="234"/>
      <c r="E13" s="235"/>
      <c r="F13" s="236"/>
      <c r="G13" s="237"/>
      <c r="H13" s="238"/>
      <c r="I13" s="235"/>
      <c r="J13" s="242"/>
      <c r="K13" s="229"/>
      <c r="L13" s="242"/>
      <c r="M13" s="235"/>
      <c r="N13" s="242"/>
      <c r="O13" s="229"/>
      <c r="P13" s="242"/>
      <c r="Q13" s="235"/>
      <c r="R13" s="242"/>
      <c r="S13" s="229"/>
      <c r="T13" s="242"/>
      <c r="U13" s="210"/>
    </row>
    <row r="14" spans="1:21" ht="14.25" customHeight="1" x14ac:dyDescent="0.25">
      <c r="A14" s="29" t="s">
        <v>173</v>
      </c>
      <c r="B14" s="234"/>
      <c r="C14" s="235"/>
      <c r="D14" s="234"/>
      <c r="E14" s="235"/>
      <c r="F14" s="236"/>
      <c r="G14" s="237"/>
      <c r="H14" s="238"/>
      <c r="I14" s="235"/>
      <c r="J14" s="242"/>
      <c r="K14" s="229"/>
      <c r="L14" s="242"/>
      <c r="M14" s="235"/>
      <c r="N14" s="242"/>
      <c r="O14" s="229"/>
      <c r="P14" s="242"/>
      <c r="Q14" s="235"/>
      <c r="R14" s="242"/>
      <c r="S14" s="229"/>
      <c r="T14" s="242"/>
      <c r="U14" s="210"/>
    </row>
    <row r="15" spans="1:21" ht="14.25" hidden="1" customHeight="1" x14ac:dyDescent="0.25">
      <c r="A15" s="29"/>
      <c r="B15" s="234"/>
      <c r="C15" s="235"/>
      <c r="D15" s="234"/>
      <c r="E15" s="235"/>
      <c r="F15" s="236"/>
      <c r="G15" s="237"/>
      <c r="H15" s="238"/>
      <c r="I15" s="235"/>
      <c r="J15" s="242"/>
      <c r="K15" s="229"/>
      <c r="L15" s="242"/>
      <c r="M15" s="235"/>
      <c r="N15" s="242"/>
      <c r="O15" s="229"/>
      <c r="P15" s="242"/>
      <c r="Q15" s="235"/>
      <c r="R15" s="242"/>
      <c r="S15" s="229"/>
      <c r="T15" s="242"/>
      <c r="U15" s="210"/>
    </row>
    <row r="16" spans="1:21" ht="68.25" customHeight="1" x14ac:dyDescent="0.25">
      <c r="A16" s="392" t="s">
        <v>161</v>
      </c>
      <c r="B16" s="393">
        <v>7307</v>
      </c>
      <c r="C16" s="394"/>
      <c r="D16" s="393">
        <v>1324.971</v>
      </c>
      <c r="E16" s="394"/>
      <c r="F16" s="393">
        <v>7041</v>
      </c>
      <c r="G16" s="394"/>
      <c r="H16" s="393">
        <v>784.95</v>
      </c>
      <c r="I16" s="394"/>
      <c r="J16" s="393">
        <v>6643</v>
      </c>
      <c r="K16" s="394"/>
      <c r="L16" s="393">
        <v>672.49099999999999</v>
      </c>
      <c r="M16" s="395"/>
      <c r="N16" s="393">
        <v>7131</v>
      </c>
      <c r="O16" s="394"/>
      <c r="P16" s="393">
        <v>1041.597</v>
      </c>
      <c r="Q16" s="394"/>
      <c r="R16" s="393">
        <v>7131</v>
      </c>
      <c r="S16" s="394"/>
      <c r="T16" s="393">
        <v>1074.0029999999999</v>
      </c>
      <c r="U16" s="396"/>
    </row>
    <row r="17" spans="1:21" s="209" customFormat="1" ht="28.5" customHeight="1" x14ac:dyDescent="0.25">
      <c r="A17" s="397" t="s">
        <v>154</v>
      </c>
      <c r="B17" s="398">
        <v>1796</v>
      </c>
      <c r="C17" s="399"/>
      <c r="D17" s="463" t="s">
        <v>197</v>
      </c>
      <c r="E17" s="399"/>
      <c r="F17" s="398">
        <v>1963</v>
      </c>
      <c r="G17" s="399"/>
      <c r="H17" s="463" t="s">
        <v>197</v>
      </c>
      <c r="I17" s="399"/>
      <c r="J17" s="398">
        <v>1924</v>
      </c>
      <c r="K17" s="399"/>
      <c r="L17" s="463" t="s">
        <v>197</v>
      </c>
      <c r="M17" s="395"/>
      <c r="N17" s="398">
        <v>1964</v>
      </c>
      <c r="O17" s="399"/>
      <c r="P17" s="463" t="s">
        <v>197</v>
      </c>
      <c r="Q17" s="399"/>
      <c r="R17" s="398">
        <v>1971</v>
      </c>
      <c r="S17" s="399"/>
      <c r="T17" s="463" t="s">
        <v>197</v>
      </c>
      <c r="U17" s="396"/>
    </row>
    <row r="18" spans="1:21" s="209" customFormat="1" ht="28.5" customHeight="1" x14ac:dyDescent="0.25">
      <c r="A18" s="397" t="s">
        <v>155</v>
      </c>
      <c r="B18" s="398">
        <v>5511</v>
      </c>
      <c r="C18" s="399"/>
      <c r="D18" s="463" t="s">
        <v>197</v>
      </c>
      <c r="E18" s="399"/>
      <c r="F18" s="398">
        <v>5078</v>
      </c>
      <c r="G18" s="399"/>
      <c r="H18" s="463" t="s">
        <v>197</v>
      </c>
      <c r="I18" s="399"/>
      <c r="J18" s="398">
        <v>4719</v>
      </c>
      <c r="K18" s="399"/>
      <c r="L18" s="463" t="s">
        <v>197</v>
      </c>
      <c r="M18" s="395"/>
      <c r="N18" s="398">
        <v>5167</v>
      </c>
      <c r="O18" s="399"/>
      <c r="P18" s="463" t="s">
        <v>197</v>
      </c>
      <c r="Q18" s="399"/>
      <c r="R18" s="398">
        <v>5160</v>
      </c>
      <c r="S18" s="399"/>
      <c r="T18" s="463" t="s">
        <v>197</v>
      </c>
      <c r="U18" s="396"/>
    </row>
    <row r="19" spans="1:21" ht="44.25" customHeight="1" x14ac:dyDescent="0.25">
      <c r="A19" s="401" t="s">
        <v>160</v>
      </c>
      <c r="B19" s="393">
        <v>1120</v>
      </c>
      <c r="C19" s="394"/>
      <c r="D19" s="393">
        <v>553.40499999999997</v>
      </c>
      <c r="E19" s="394"/>
      <c r="F19" s="393">
        <v>806</v>
      </c>
      <c r="G19" s="394"/>
      <c r="H19" s="393">
        <v>230.83199999999999</v>
      </c>
      <c r="I19" s="394"/>
      <c r="J19" s="393">
        <v>864</v>
      </c>
      <c r="K19" s="394"/>
      <c r="L19" s="393">
        <v>187.57</v>
      </c>
      <c r="M19" s="395"/>
      <c r="N19" s="393">
        <v>966</v>
      </c>
      <c r="O19" s="394" t="s">
        <v>121</v>
      </c>
      <c r="P19" s="393">
        <v>395.11500000000001</v>
      </c>
      <c r="Q19" s="394"/>
      <c r="R19" s="393">
        <v>1015</v>
      </c>
      <c r="S19" s="394" t="s">
        <v>121</v>
      </c>
      <c r="T19" s="393">
        <v>398.80200000000002</v>
      </c>
      <c r="U19" s="396"/>
    </row>
    <row r="20" spans="1:21" s="209" customFormat="1" ht="14.25" customHeight="1" x14ac:dyDescent="0.25">
      <c r="A20" s="402" t="s">
        <v>77</v>
      </c>
      <c r="B20" s="398">
        <v>648</v>
      </c>
      <c r="C20" s="399"/>
      <c r="D20" s="463" t="s">
        <v>197</v>
      </c>
      <c r="E20" s="399"/>
      <c r="F20" s="398">
        <v>520</v>
      </c>
      <c r="G20" s="399"/>
      <c r="H20" s="463" t="s">
        <v>197</v>
      </c>
      <c r="I20" s="399"/>
      <c r="J20" s="398">
        <v>583</v>
      </c>
      <c r="K20" s="399"/>
      <c r="L20" s="463" t="s">
        <v>197</v>
      </c>
      <c r="M20" s="395"/>
      <c r="N20" s="398">
        <v>551</v>
      </c>
      <c r="O20" s="399"/>
      <c r="P20" s="463" t="s">
        <v>197</v>
      </c>
      <c r="Q20" s="399"/>
      <c r="R20" s="398">
        <v>617</v>
      </c>
      <c r="S20" s="399"/>
      <c r="T20" s="463" t="s">
        <v>197</v>
      </c>
      <c r="U20" s="396"/>
    </row>
    <row r="21" spans="1:21" s="209" customFormat="1" ht="14.25" customHeight="1" x14ac:dyDescent="0.25">
      <c r="A21" s="402" t="s">
        <v>76</v>
      </c>
      <c r="B21" s="398">
        <v>472</v>
      </c>
      <c r="C21" s="399"/>
      <c r="D21" s="463" t="s">
        <v>197</v>
      </c>
      <c r="E21" s="399"/>
      <c r="F21" s="398">
        <v>286</v>
      </c>
      <c r="G21" s="399"/>
      <c r="H21" s="463" t="s">
        <v>197</v>
      </c>
      <c r="I21" s="399"/>
      <c r="J21" s="398">
        <v>281</v>
      </c>
      <c r="K21" s="399"/>
      <c r="L21" s="463" t="s">
        <v>197</v>
      </c>
      <c r="M21" s="395"/>
      <c r="N21" s="398">
        <v>415</v>
      </c>
      <c r="O21" s="399"/>
      <c r="P21" s="463" t="s">
        <v>197</v>
      </c>
      <c r="Q21" s="399"/>
      <c r="R21" s="398">
        <v>398</v>
      </c>
      <c r="S21" s="399"/>
      <c r="T21" s="463" t="s">
        <v>197</v>
      </c>
      <c r="U21" s="396"/>
    </row>
    <row r="22" spans="1:21" ht="20.25" customHeight="1" x14ac:dyDescent="0.25">
      <c r="A22" s="403" t="s">
        <v>139</v>
      </c>
      <c r="B22" s="393">
        <v>1622</v>
      </c>
      <c r="C22" s="394" t="s">
        <v>121</v>
      </c>
      <c r="D22" s="393">
        <v>1240.3599999999999</v>
      </c>
      <c r="E22" s="394" t="s">
        <v>121</v>
      </c>
      <c r="F22" s="393">
        <v>1432</v>
      </c>
      <c r="G22" s="394" t="s">
        <v>121</v>
      </c>
      <c r="H22" s="393">
        <v>1003.401</v>
      </c>
      <c r="I22" s="394" t="s">
        <v>121</v>
      </c>
      <c r="J22" s="393">
        <v>1296</v>
      </c>
      <c r="K22" s="394" t="s">
        <v>121</v>
      </c>
      <c r="L22" s="393">
        <v>850.79</v>
      </c>
      <c r="M22" s="395" t="s">
        <v>121</v>
      </c>
      <c r="N22" s="393">
        <v>1476</v>
      </c>
      <c r="O22" s="394" t="s">
        <v>121</v>
      </c>
      <c r="P22" s="393">
        <v>1136.8610000000001</v>
      </c>
      <c r="Q22" s="394" t="s">
        <v>121</v>
      </c>
      <c r="R22" s="393">
        <v>1589</v>
      </c>
      <c r="S22" s="394" t="s">
        <v>121</v>
      </c>
      <c r="T22" s="393">
        <v>1133.0509999999999</v>
      </c>
      <c r="U22" s="396" t="s">
        <v>121</v>
      </c>
    </row>
    <row r="23" spans="1:21" s="209" customFormat="1" ht="14.25" customHeight="1" x14ac:dyDescent="0.25">
      <c r="A23" s="402" t="s">
        <v>77</v>
      </c>
      <c r="B23" s="398">
        <v>1055</v>
      </c>
      <c r="C23" s="399" t="s">
        <v>121</v>
      </c>
      <c r="D23" s="463" t="s">
        <v>197</v>
      </c>
      <c r="E23" s="399"/>
      <c r="F23" s="398">
        <v>926</v>
      </c>
      <c r="G23" s="399" t="s">
        <v>121</v>
      </c>
      <c r="H23" s="463" t="s">
        <v>197</v>
      </c>
      <c r="I23" s="399"/>
      <c r="J23" s="398">
        <v>726</v>
      </c>
      <c r="K23" s="399"/>
      <c r="L23" s="463" t="s">
        <v>197</v>
      </c>
      <c r="M23" s="395"/>
      <c r="N23" s="398">
        <v>850</v>
      </c>
      <c r="O23" s="399" t="s">
        <v>121</v>
      </c>
      <c r="P23" s="463" t="s">
        <v>197</v>
      </c>
      <c r="Q23" s="399"/>
      <c r="R23" s="398">
        <v>1012</v>
      </c>
      <c r="S23" s="399" t="s">
        <v>121</v>
      </c>
      <c r="T23" s="463" t="s">
        <v>197</v>
      </c>
      <c r="U23" s="396"/>
    </row>
    <row r="24" spans="1:21" s="209" customFormat="1" ht="14.25" customHeight="1" x14ac:dyDescent="0.25">
      <c r="A24" s="402" t="s">
        <v>76</v>
      </c>
      <c r="B24" s="398">
        <v>567</v>
      </c>
      <c r="C24" s="399" t="s">
        <v>121</v>
      </c>
      <c r="D24" s="463" t="s">
        <v>197</v>
      </c>
      <c r="E24" s="399"/>
      <c r="F24" s="398">
        <v>506</v>
      </c>
      <c r="G24" s="399" t="s">
        <v>121</v>
      </c>
      <c r="H24" s="463" t="s">
        <v>197</v>
      </c>
      <c r="I24" s="399"/>
      <c r="J24" s="398">
        <v>570</v>
      </c>
      <c r="K24" s="399" t="s">
        <v>121</v>
      </c>
      <c r="L24" s="463" t="s">
        <v>197</v>
      </c>
      <c r="M24" s="395"/>
      <c r="N24" s="398">
        <v>626</v>
      </c>
      <c r="O24" s="399" t="s">
        <v>121</v>
      </c>
      <c r="P24" s="463" t="s">
        <v>197</v>
      </c>
      <c r="Q24" s="399"/>
      <c r="R24" s="398">
        <v>577</v>
      </c>
      <c r="S24" s="399" t="s">
        <v>121</v>
      </c>
      <c r="T24" s="463" t="s">
        <v>197</v>
      </c>
      <c r="U24" s="396"/>
    </row>
    <row r="25" spans="1:21" ht="31.5" customHeight="1" x14ac:dyDescent="0.25">
      <c r="A25" s="401" t="s">
        <v>156</v>
      </c>
      <c r="B25" s="393">
        <v>142</v>
      </c>
      <c r="C25" s="394" t="s">
        <v>121</v>
      </c>
      <c r="D25" s="404" t="s">
        <v>199</v>
      </c>
      <c r="E25" s="394" t="s">
        <v>121</v>
      </c>
      <c r="F25" s="393">
        <v>131</v>
      </c>
      <c r="G25" s="394" t="s">
        <v>121</v>
      </c>
      <c r="H25" s="404" t="s">
        <v>199</v>
      </c>
      <c r="I25" s="394" t="s">
        <v>121</v>
      </c>
      <c r="J25" s="393">
        <v>131</v>
      </c>
      <c r="K25" s="394" t="s">
        <v>121</v>
      </c>
      <c r="L25" s="404" t="s">
        <v>199</v>
      </c>
      <c r="M25" s="395" t="s">
        <v>121</v>
      </c>
      <c r="N25" s="393">
        <v>126</v>
      </c>
      <c r="O25" s="394" t="s">
        <v>121</v>
      </c>
      <c r="P25" s="404" t="s">
        <v>199</v>
      </c>
      <c r="Q25" s="394" t="s">
        <v>121</v>
      </c>
      <c r="R25" s="393">
        <v>145</v>
      </c>
      <c r="S25" s="394" t="s">
        <v>121</v>
      </c>
      <c r="T25" s="404" t="s">
        <v>199</v>
      </c>
      <c r="U25" s="396" t="s">
        <v>121</v>
      </c>
    </row>
    <row r="26" spans="1:21" s="209" customFormat="1" ht="14.25" customHeight="1" x14ac:dyDescent="0.25">
      <c r="A26" s="402" t="s">
        <v>77</v>
      </c>
      <c r="B26" s="398">
        <v>67</v>
      </c>
      <c r="C26" s="399" t="s">
        <v>121</v>
      </c>
      <c r="D26" s="400" t="s">
        <v>199</v>
      </c>
      <c r="E26" s="399" t="s">
        <v>121</v>
      </c>
      <c r="F26" s="398">
        <v>51</v>
      </c>
      <c r="G26" s="399" t="s">
        <v>121</v>
      </c>
      <c r="H26" s="400" t="s">
        <v>199</v>
      </c>
      <c r="I26" s="399" t="s">
        <v>121</v>
      </c>
      <c r="J26" s="398">
        <v>53</v>
      </c>
      <c r="K26" s="399" t="s">
        <v>121</v>
      </c>
      <c r="L26" s="400" t="s">
        <v>199</v>
      </c>
      <c r="M26" s="395" t="s">
        <v>121</v>
      </c>
      <c r="N26" s="398">
        <v>47</v>
      </c>
      <c r="O26" s="399" t="s">
        <v>121</v>
      </c>
      <c r="P26" s="400" t="s">
        <v>199</v>
      </c>
      <c r="Q26" s="399" t="s">
        <v>121</v>
      </c>
      <c r="R26" s="398">
        <v>68</v>
      </c>
      <c r="S26" s="399" t="s">
        <v>121</v>
      </c>
      <c r="T26" s="400" t="s">
        <v>199</v>
      </c>
      <c r="U26" s="396" t="s">
        <v>121</v>
      </c>
    </row>
    <row r="27" spans="1:21" s="209" customFormat="1" ht="14.25" customHeight="1" x14ac:dyDescent="0.25">
      <c r="A27" s="402" t="s">
        <v>76</v>
      </c>
      <c r="B27" s="398">
        <v>75</v>
      </c>
      <c r="C27" s="399"/>
      <c r="D27" s="400" t="s">
        <v>199</v>
      </c>
      <c r="E27" s="399" t="s">
        <v>121</v>
      </c>
      <c r="F27" s="398">
        <v>80</v>
      </c>
      <c r="G27" s="399"/>
      <c r="H27" s="400" t="s">
        <v>199</v>
      </c>
      <c r="I27" s="399" t="s">
        <v>121</v>
      </c>
      <c r="J27" s="398">
        <v>78</v>
      </c>
      <c r="K27" s="399"/>
      <c r="L27" s="400" t="s">
        <v>199</v>
      </c>
      <c r="M27" s="395" t="s">
        <v>121</v>
      </c>
      <c r="N27" s="398">
        <v>79</v>
      </c>
      <c r="O27" s="399"/>
      <c r="P27" s="400" t="s">
        <v>199</v>
      </c>
      <c r="Q27" s="399" t="s">
        <v>121</v>
      </c>
      <c r="R27" s="398">
        <v>77</v>
      </c>
      <c r="S27" s="399"/>
      <c r="T27" s="400" t="s">
        <v>199</v>
      </c>
      <c r="U27" s="396" t="s">
        <v>121</v>
      </c>
    </row>
    <row r="28" spans="1:21" ht="21.95" customHeight="1" x14ac:dyDescent="0.25">
      <c r="A28" s="403" t="s">
        <v>78</v>
      </c>
      <c r="B28" s="393">
        <v>1505</v>
      </c>
      <c r="C28" s="394" t="s">
        <v>121</v>
      </c>
      <c r="D28" s="393">
        <v>400.32</v>
      </c>
      <c r="E28" s="394"/>
      <c r="F28" s="393">
        <v>1316</v>
      </c>
      <c r="G28" s="394" t="s">
        <v>121</v>
      </c>
      <c r="H28" s="393">
        <v>169.87</v>
      </c>
      <c r="I28" s="394"/>
      <c r="J28" s="393">
        <v>1301</v>
      </c>
      <c r="K28" s="394" t="s">
        <v>121</v>
      </c>
      <c r="L28" s="393">
        <v>155.108</v>
      </c>
      <c r="M28" s="395" t="s">
        <v>207</v>
      </c>
      <c r="N28" s="393">
        <v>1434</v>
      </c>
      <c r="O28" s="394" t="s">
        <v>121</v>
      </c>
      <c r="P28" s="393">
        <v>275.92500000000001</v>
      </c>
      <c r="Q28" s="394"/>
      <c r="R28" s="393">
        <v>1426</v>
      </c>
      <c r="S28" s="394" t="s">
        <v>121</v>
      </c>
      <c r="T28" s="393">
        <v>294.86099999999999</v>
      </c>
      <c r="U28" s="396" t="s">
        <v>204</v>
      </c>
    </row>
    <row r="29" spans="1:21" s="209" customFormat="1" ht="14.25" customHeight="1" x14ac:dyDescent="0.25">
      <c r="A29" s="402" t="s">
        <v>77</v>
      </c>
      <c r="B29" s="398">
        <v>883</v>
      </c>
      <c r="C29" s="399" t="s">
        <v>121</v>
      </c>
      <c r="D29" s="463" t="s">
        <v>197</v>
      </c>
      <c r="E29" s="399"/>
      <c r="F29" s="398">
        <v>723</v>
      </c>
      <c r="G29" s="399" t="s">
        <v>121</v>
      </c>
      <c r="H29" s="463" t="s">
        <v>197</v>
      </c>
      <c r="I29" s="399"/>
      <c r="J29" s="398">
        <v>675</v>
      </c>
      <c r="K29" s="399" t="s">
        <v>121</v>
      </c>
      <c r="L29" s="463" t="s">
        <v>197</v>
      </c>
      <c r="M29" s="395"/>
      <c r="N29" s="398">
        <v>826</v>
      </c>
      <c r="O29" s="399" t="s">
        <v>121</v>
      </c>
      <c r="P29" s="463" t="s">
        <v>197</v>
      </c>
      <c r="Q29" s="399"/>
      <c r="R29" s="398">
        <v>833</v>
      </c>
      <c r="S29" s="399" t="s">
        <v>121</v>
      </c>
      <c r="T29" s="463" t="s">
        <v>197</v>
      </c>
      <c r="U29" s="396"/>
    </row>
    <row r="30" spans="1:21" s="209" customFormat="1" ht="14.25" customHeight="1" x14ac:dyDescent="0.25">
      <c r="A30" s="402" t="s">
        <v>292</v>
      </c>
      <c r="B30" s="398">
        <v>622</v>
      </c>
      <c r="C30" s="405" t="s">
        <v>121</v>
      </c>
      <c r="D30" s="463" t="s">
        <v>197</v>
      </c>
      <c r="E30" s="405"/>
      <c r="F30" s="398">
        <v>593</v>
      </c>
      <c r="G30" s="405" t="s">
        <v>121</v>
      </c>
      <c r="H30" s="463" t="s">
        <v>197</v>
      </c>
      <c r="I30" s="399"/>
      <c r="J30" s="398">
        <v>626</v>
      </c>
      <c r="K30" s="399" t="s">
        <v>121</v>
      </c>
      <c r="L30" s="463" t="s">
        <v>197</v>
      </c>
      <c r="M30" s="395"/>
      <c r="N30" s="398">
        <v>608</v>
      </c>
      <c r="O30" s="405" t="s">
        <v>121</v>
      </c>
      <c r="P30" s="463" t="s">
        <v>197</v>
      </c>
      <c r="Q30" s="399"/>
      <c r="R30" s="398">
        <v>593</v>
      </c>
      <c r="S30" s="405" t="s">
        <v>121</v>
      </c>
      <c r="T30" s="463" t="s">
        <v>197</v>
      </c>
      <c r="U30" s="396"/>
    </row>
    <row r="31" spans="1:21" ht="21.95" customHeight="1" x14ac:dyDescent="0.25">
      <c r="A31" s="403" t="s">
        <v>140</v>
      </c>
      <c r="B31" s="393">
        <v>1068</v>
      </c>
      <c r="C31" s="394" t="s">
        <v>121</v>
      </c>
      <c r="D31" s="393">
        <v>274.38400000000001</v>
      </c>
      <c r="E31" s="394" t="s">
        <v>121</v>
      </c>
      <c r="F31" s="393">
        <v>1056</v>
      </c>
      <c r="G31" s="394" t="s">
        <v>121</v>
      </c>
      <c r="H31" s="393">
        <v>188.30799999999999</v>
      </c>
      <c r="I31" s="394" t="s">
        <v>121</v>
      </c>
      <c r="J31" s="393">
        <v>1010</v>
      </c>
      <c r="K31" s="394" t="s">
        <v>121</v>
      </c>
      <c r="L31" s="393">
        <v>133.69300000000001</v>
      </c>
      <c r="M31" s="395" t="s">
        <v>121</v>
      </c>
      <c r="N31" s="393">
        <v>1069</v>
      </c>
      <c r="O31" s="394" t="s">
        <v>121</v>
      </c>
      <c r="P31" s="393">
        <v>223.21799999999999</v>
      </c>
      <c r="Q31" s="394" t="s">
        <v>121</v>
      </c>
      <c r="R31" s="393">
        <v>1044</v>
      </c>
      <c r="S31" s="394" t="s">
        <v>121</v>
      </c>
      <c r="T31" s="393">
        <v>193.43299999999999</v>
      </c>
      <c r="U31" s="396" t="s">
        <v>121</v>
      </c>
    </row>
    <row r="32" spans="1:21" s="209" customFormat="1" ht="14.25" customHeight="1" x14ac:dyDescent="0.25">
      <c r="A32" s="402" t="s">
        <v>77</v>
      </c>
      <c r="B32" s="398">
        <v>79</v>
      </c>
      <c r="C32" s="399"/>
      <c r="D32" s="463" t="s">
        <v>197</v>
      </c>
      <c r="E32" s="399"/>
      <c r="F32" s="398">
        <v>76</v>
      </c>
      <c r="G32" s="399"/>
      <c r="H32" s="463" t="s">
        <v>197</v>
      </c>
      <c r="I32" s="399"/>
      <c r="J32" s="398">
        <v>76</v>
      </c>
      <c r="K32" s="399"/>
      <c r="L32" s="463" t="s">
        <v>197</v>
      </c>
      <c r="M32" s="395"/>
      <c r="N32" s="398">
        <v>69</v>
      </c>
      <c r="O32" s="399"/>
      <c r="P32" s="463" t="s">
        <v>197</v>
      </c>
      <c r="Q32" s="399"/>
      <c r="R32" s="398">
        <v>78</v>
      </c>
      <c r="S32" s="399"/>
      <c r="T32" s="463" t="s">
        <v>197</v>
      </c>
      <c r="U32" s="396"/>
    </row>
    <row r="33" spans="1:22" s="209" customFormat="1" ht="14.25" customHeight="1" x14ac:dyDescent="0.25">
      <c r="A33" s="402" t="s">
        <v>76</v>
      </c>
      <c r="B33" s="398">
        <v>989</v>
      </c>
      <c r="C33" s="399" t="s">
        <v>121</v>
      </c>
      <c r="D33" s="463" t="s">
        <v>197</v>
      </c>
      <c r="E33" s="405" t="s">
        <v>121</v>
      </c>
      <c r="F33" s="398">
        <v>980</v>
      </c>
      <c r="G33" s="405" t="s">
        <v>121</v>
      </c>
      <c r="H33" s="463" t="s">
        <v>197</v>
      </c>
      <c r="I33" s="399" t="s">
        <v>121</v>
      </c>
      <c r="J33" s="398">
        <v>934</v>
      </c>
      <c r="K33" s="405" t="s">
        <v>121</v>
      </c>
      <c r="L33" s="463" t="s">
        <v>197</v>
      </c>
      <c r="M33" s="395" t="s">
        <v>121</v>
      </c>
      <c r="N33" s="398">
        <v>1000</v>
      </c>
      <c r="O33" s="405" t="s">
        <v>121</v>
      </c>
      <c r="P33" s="463" t="s">
        <v>197</v>
      </c>
      <c r="Q33" s="399" t="s">
        <v>121</v>
      </c>
      <c r="R33" s="398">
        <v>966</v>
      </c>
      <c r="S33" s="405" t="s">
        <v>121</v>
      </c>
      <c r="T33" s="463" t="s">
        <v>197</v>
      </c>
      <c r="U33" s="396" t="s">
        <v>121</v>
      </c>
    </row>
    <row r="34" spans="1:22" s="58" customFormat="1" ht="46.5" customHeight="1" x14ac:dyDescent="0.25">
      <c r="A34" s="401" t="s">
        <v>170</v>
      </c>
      <c r="B34" s="393">
        <v>625</v>
      </c>
      <c r="C34" s="394" t="s">
        <v>121</v>
      </c>
      <c r="D34" s="393">
        <v>296.62700000000001</v>
      </c>
      <c r="E34" s="394"/>
      <c r="F34" s="393">
        <v>621</v>
      </c>
      <c r="G34" s="394" t="s">
        <v>121</v>
      </c>
      <c r="H34" s="393">
        <v>223.49</v>
      </c>
      <c r="I34" s="394"/>
      <c r="J34" s="393">
        <v>634</v>
      </c>
      <c r="K34" s="394" t="s">
        <v>121</v>
      </c>
      <c r="L34" s="393">
        <v>177.096</v>
      </c>
      <c r="M34" s="395"/>
      <c r="N34" s="393">
        <v>645</v>
      </c>
      <c r="O34" s="394" t="s">
        <v>121</v>
      </c>
      <c r="P34" s="393">
        <v>242.61600000000001</v>
      </c>
      <c r="Q34" s="394"/>
      <c r="R34" s="393">
        <v>660</v>
      </c>
      <c r="S34" s="394" t="s">
        <v>121</v>
      </c>
      <c r="T34" s="393">
        <v>297.53399999999999</v>
      </c>
      <c r="U34" s="396"/>
    </row>
    <row r="35" spans="1:22" s="209" customFormat="1" ht="14.25" customHeight="1" x14ac:dyDescent="0.25">
      <c r="A35" s="406" t="s">
        <v>77</v>
      </c>
      <c r="B35" s="398" t="s">
        <v>199</v>
      </c>
      <c r="C35" s="399" t="s">
        <v>121</v>
      </c>
      <c r="D35" s="463" t="s">
        <v>197</v>
      </c>
      <c r="E35" s="399" t="s">
        <v>121</v>
      </c>
      <c r="F35" s="398">
        <v>1</v>
      </c>
      <c r="G35" s="399"/>
      <c r="H35" s="463" t="s">
        <v>197</v>
      </c>
      <c r="I35" s="399" t="s">
        <v>121</v>
      </c>
      <c r="J35" s="398">
        <v>3</v>
      </c>
      <c r="K35" s="399"/>
      <c r="L35" s="463" t="s">
        <v>197</v>
      </c>
      <c r="M35" s="395" t="s">
        <v>121</v>
      </c>
      <c r="N35" s="398">
        <v>7</v>
      </c>
      <c r="O35" s="399"/>
      <c r="P35" s="463" t="s">
        <v>197</v>
      </c>
      <c r="Q35" s="399" t="s">
        <v>121</v>
      </c>
      <c r="R35" s="398">
        <v>12</v>
      </c>
      <c r="S35" s="399"/>
      <c r="T35" s="463" t="s">
        <v>197</v>
      </c>
      <c r="U35" s="396" t="s">
        <v>121</v>
      </c>
    </row>
    <row r="36" spans="1:22" s="209" customFormat="1" ht="14.25" customHeight="1" x14ac:dyDescent="0.25">
      <c r="A36" s="406" t="s">
        <v>76</v>
      </c>
      <c r="B36" s="398">
        <v>625</v>
      </c>
      <c r="C36" s="405" t="s">
        <v>121</v>
      </c>
      <c r="D36" s="463" t="s">
        <v>197</v>
      </c>
      <c r="E36" s="405"/>
      <c r="F36" s="398">
        <v>620</v>
      </c>
      <c r="G36" s="405" t="s">
        <v>121</v>
      </c>
      <c r="H36" s="463" t="s">
        <v>197</v>
      </c>
      <c r="I36" s="399"/>
      <c r="J36" s="398">
        <v>631</v>
      </c>
      <c r="K36" s="405" t="s">
        <v>121</v>
      </c>
      <c r="L36" s="463" t="s">
        <v>197</v>
      </c>
      <c r="M36" s="395"/>
      <c r="N36" s="398">
        <v>638</v>
      </c>
      <c r="O36" s="405" t="s">
        <v>121</v>
      </c>
      <c r="P36" s="463" t="s">
        <v>197</v>
      </c>
      <c r="Q36" s="399"/>
      <c r="R36" s="398">
        <v>648</v>
      </c>
      <c r="S36" s="405" t="s">
        <v>121</v>
      </c>
      <c r="T36" s="463" t="s">
        <v>197</v>
      </c>
      <c r="U36" s="396"/>
    </row>
    <row r="37" spans="1:22" ht="49.5" customHeight="1" x14ac:dyDescent="0.25">
      <c r="A37" s="401" t="s">
        <v>157</v>
      </c>
      <c r="B37" s="393">
        <v>13389</v>
      </c>
      <c r="C37" s="394" t="s">
        <v>121</v>
      </c>
      <c r="D37" s="393">
        <v>4090.067</v>
      </c>
      <c r="E37" s="394" t="s">
        <v>121</v>
      </c>
      <c r="F37" s="393">
        <v>12403</v>
      </c>
      <c r="G37" s="394" t="s">
        <v>121</v>
      </c>
      <c r="H37" s="393">
        <v>2600.8510000000001</v>
      </c>
      <c r="I37" s="394" t="s">
        <v>121</v>
      </c>
      <c r="J37" s="393">
        <v>11879</v>
      </c>
      <c r="K37" s="394" t="s">
        <v>121</v>
      </c>
      <c r="L37" s="393">
        <v>2176.748</v>
      </c>
      <c r="M37" s="395" t="s">
        <v>207</v>
      </c>
      <c r="N37" s="393">
        <v>12847</v>
      </c>
      <c r="O37" s="394" t="s">
        <v>121</v>
      </c>
      <c r="P37" s="393">
        <v>3315.3319999999999</v>
      </c>
      <c r="Q37" s="394" t="s">
        <v>121</v>
      </c>
      <c r="R37" s="393">
        <v>13010</v>
      </c>
      <c r="S37" s="394" t="s">
        <v>121</v>
      </c>
      <c r="T37" s="393">
        <v>3391.6840000000002</v>
      </c>
      <c r="U37" s="396" t="s">
        <v>204</v>
      </c>
    </row>
    <row r="38" spans="1:22" ht="33" customHeight="1" x14ac:dyDescent="0.25">
      <c r="A38" s="403" t="s">
        <v>141</v>
      </c>
      <c r="B38" s="393">
        <v>605</v>
      </c>
      <c r="C38" s="394"/>
      <c r="D38" s="393">
        <v>172.922</v>
      </c>
      <c r="E38" s="394"/>
      <c r="F38" s="393">
        <v>660</v>
      </c>
      <c r="G38" s="394"/>
      <c r="H38" s="393">
        <v>93.558000000000007</v>
      </c>
      <c r="I38" s="394"/>
      <c r="J38" s="393">
        <v>548</v>
      </c>
      <c r="K38" s="394"/>
      <c r="L38" s="393">
        <v>61.54</v>
      </c>
      <c r="M38" s="395"/>
      <c r="N38" s="393">
        <v>728</v>
      </c>
      <c r="O38" s="394"/>
      <c r="P38" s="393">
        <v>119.468</v>
      </c>
      <c r="Q38" s="394"/>
      <c r="R38" s="393">
        <v>557</v>
      </c>
      <c r="S38" s="394"/>
      <c r="T38" s="393">
        <v>116.654</v>
      </c>
      <c r="U38" s="396"/>
    </row>
    <row r="39" spans="1:22" s="209" customFormat="1" ht="14.25" customHeight="1" x14ac:dyDescent="0.25">
      <c r="A39" s="406" t="s">
        <v>77</v>
      </c>
      <c r="B39" s="400" t="s">
        <v>199</v>
      </c>
      <c r="C39" s="399" t="s">
        <v>121</v>
      </c>
      <c r="D39" s="463" t="s">
        <v>197</v>
      </c>
      <c r="E39" s="399" t="s">
        <v>121</v>
      </c>
      <c r="F39" s="400" t="s">
        <v>199</v>
      </c>
      <c r="G39" s="399" t="s">
        <v>121</v>
      </c>
      <c r="H39" s="463" t="s">
        <v>197</v>
      </c>
      <c r="I39" s="399" t="s">
        <v>121</v>
      </c>
      <c r="J39" s="400" t="s">
        <v>199</v>
      </c>
      <c r="K39" s="399" t="s">
        <v>121</v>
      </c>
      <c r="L39" s="463" t="s">
        <v>197</v>
      </c>
      <c r="M39" s="395" t="s">
        <v>121</v>
      </c>
      <c r="N39" s="398" t="s">
        <v>199</v>
      </c>
      <c r="O39" s="399" t="s">
        <v>121</v>
      </c>
      <c r="P39" s="463" t="s">
        <v>197</v>
      </c>
      <c r="Q39" s="399" t="s">
        <v>121</v>
      </c>
      <c r="R39" s="400" t="s">
        <v>199</v>
      </c>
      <c r="S39" s="399" t="s">
        <v>121</v>
      </c>
      <c r="T39" s="463" t="s">
        <v>197</v>
      </c>
      <c r="U39" s="396" t="s">
        <v>121</v>
      </c>
    </row>
    <row r="40" spans="1:22" s="209" customFormat="1" ht="14.25" customHeight="1" x14ac:dyDescent="0.25">
      <c r="A40" s="406" t="s">
        <v>76</v>
      </c>
      <c r="B40" s="398">
        <v>605</v>
      </c>
      <c r="C40" s="405"/>
      <c r="D40" s="463" t="s">
        <v>197</v>
      </c>
      <c r="E40" s="405"/>
      <c r="F40" s="398">
        <v>660</v>
      </c>
      <c r="G40" s="405"/>
      <c r="H40" s="463" t="s">
        <v>197</v>
      </c>
      <c r="I40" s="399"/>
      <c r="J40" s="398">
        <v>548</v>
      </c>
      <c r="K40" s="405"/>
      <c r="L40" s="463" t="s">
        <v>197</v>
      </c>
      <c r="M40" s="395"/>
      <c r="N40" s="398">
        <v>728</v>
      </c>
      <c r="O40" s="405"/>
      <c r="P40" s="463" t="s">
        <v>197</v>
      </c>
      <c r="Q40" s="399"/>
      <c r="R40" s="398">
        <v>557</v>
      </c>
      <c r="S40" s="405"/>
      <c r="T40" s="463" t="s">
        <v>197</v>
      </c>
      <c r="U40" s="396"/>
    </row>
    <row r="41" spans="1:22" ht="62.25" customHeight="1" x14ac:dyDescent="0.25">
      <c r="A41" s="401" t="s">
        <v>158</v>
      </c>
      <c r="B41" s="393">
        <v>1</v>
      </c>
      <c r="C41" s="394"/>
      <c r="D41" s="404" t="s">
        <v>199</v>
      </c>
      <c r="E41" s="394" t="s">
        <v>121</v>
      </c>
      <c r="F41" s="393" t="s">
        <v>199</v>
      </c>
      <c r="G41" s="394" t="s">
        <v>121</v>
      </c>
      <c r="H41" s="404" t="s">
        <v>199</v>
      </c>
      <c r="I41" s="394" t="s">
        <v>121</v>
      </c>
      <c r="J41" s="404">
        <v>2</v>
      </c>
      <c r="K41" s="394"/>
      <c r="L41" s="404" t="s">
        <v>199</v>
      </c>
      <c r="M41" s="395" t="s">
        <v>121</v>
      </c>
      <c r="N41" s="393">
        <v>1</v>
      </c>
      <c r="O41" s="399"/>
      <c r="P41" s="404" t="s">
        <v>199</v>
      </c>
      <c r="Q41" s="394" t="s">
        <v>121</v>
      </c>
      <c r="R41" s="404" t="s">
        <v>199</v>
      </c>
      <c r="S41" s="399" t="s">
        <v>121</v>
      </c>
      <c r="T41" s="404" t="s">
        <v>199</v>
      </c>
      <c r="U41" s="396" t="s">
        <v>121</v>
      </c>
    </row>
    <row r="42" spans="1:22" ht="60" customHeight="1" x14ac:dyDescent="0.25">
      <c r="A42" s="401" t="s">
        <v>171</v>
      </c>
      <c r="B42" s="393">
        <v>24</v>
      </c>
      <c r="C42" s="394"/>
      <c r="D42" s="393" t="s">
        <v>199</v>
      </c>
      <c r="E42" s="394" t="s">
        <v>121</v>
      </c>
      <c r="F42" s="393">
        <v>23</v>
      </c>
      <c r="G42" s="394"/>
      <c r="H42" s="404" t="s">
        <v>199</v>
      </c>
      <c r="I42" s="394" t="s">
        <v>121</v>
      </c>
      <c r="J42" s="393">
        <v>15</v>
      </c>
      <c r="K42" s="394"/>
      <c r="L42" s="404" t="s">
        <v>199</v>
      </c>
      <c r="M42" s="395" t="s">
        <v>121</v>
      </c>
      <c r="N42" s="393">
        <v>18</v>
      </c>
      <c r="O42" s="394"/>
      <c r="P42" s="404" t="s">
        <v>199</v>
      </c>
      <c r="Q42" s="394" t="s">
        <v>121</v>
      </c>
      <c r="R42" s="393">
        <v>9</v>
      </c>
      <c r="S42" s="394"/>
      <c r="T42" s="393" t="s">
        <v>199</v>
      </c>
      <c r="U42" s="396" t="s">
        <v>121</v>
      </c>
    </row>
    <row r="43" spans="1:22" ht="54.95" customHeight="1" x14ac:dyDescent="0.25">
      <c r="A43" s="407" t="s">
        <v>159</v>
      </c>
      <c r="B43" s="408">
        <v>14019</v>
      </c>
      <c r="C43" s="409" t="s">
        <v>121</v>
      </c>
      <c r="D43" s="408">
        <v>4262.9889999999996</v>
      </c>
      <c r="E43" s="409" t="s">
        <v>121</v>
      </c>
      <c r="F43" s="408">
        <v>13086</v>
      </c>
      <c r="G43" s="409" t="s">
        <v>121</v>
      </c>
      <c r="H43" s="408">
        <v>2694.4090000000001</v>
      </c>
      <c r="I43" s="409" t="s">
        <v>121</v>
      </c>
      <c r="J43" s="408">
        <v>12444</v>
      </c>
      <c r="K43" s="409" t="s">
        <v>121</v>
      </c>
      <c r="L43" s="408">
        <v>2238.288</v>
      </c>
      <c r="M43" s="410" t="s">
        <v>207</v>
      </c>
      <c r="N43" s="408">
        <v>13594</v>
      </c>
      <c r="O43" s="409" t="s">
        <v>121</v>
      </c>
      <c r="P43" s="408">
        <v>3434.8</v>
      </c>
      <c r="Q43" s="409" t="s">
        <v>121</v>
      </c>
      <c r="R43" s="408">
        <v>13576</v>
      </c>
      <c r="S43" s="409" t="s">
        <v>121</v>
      </c>
      <c r="T43" s="408">
        <v>3508.3380000000002</v>
      </c>
      <c r="U43" s="396" t="s">
        <v>204</v>
      </c>
    </row>
    <row r="44" spans="1:22" s="5" customFormat="1" ht="21" customHeight="1" x14ac:dyDescent="0.25">
      <c r="B44" s="81"/>
      <c r="C44" s="141"/>
      <c r="D44" s="81"/>
      <c r="E44" s="141"/>
      <c r="G44" s="123"/>
      <c r="H44" s="56"/>
      <c r="I44" s="123"/>
      <c r="K44" s="123"/>
      <c r="M44" s="121"/>
      <c r="O44" s="123"/>
      <c r="Q44" s="121"/>
      <c r="S44" s="123"/>
      <c r="U44" s="123"/>
    </row>
    <row r="45" spans="1:22" ht="12" customHeight="1" x14ac:dyDescent="0.25">
      <c r="A45" s="478" t="s">
        <v>75</v>
      </c>
      <c r="B45" s="478"/>
      <c r="C45" s="478"/>
      <c r="D45" s="478"/>
      <c r="E45" s="478"/>
      <c r="F45" s="478"/>
      <c r="G45" s="478"/>
      <c r="H45" s="478"/>
      <c r="I45" s="478"/>
      <c r="J45" s="478"/>
      <c r="K45" s="478"/>
      <c r="L45" s="478"/>
      <c r="M45" s="478"/>
      <c r="N45" s="478"/>
      <c r="O45" s="478"/>
      <c r="P45" s="478"/>
      <c r="Q45" s="478"/>
      <c r="R45" s="478"/>
      <c r="S45" s="478"/>
      <c r="T45" s="478"/>
      <c r="U45" s="158"/>
    </row>
    <row r="46" spans="1:22" ht="12" customHeight="1" x14ac:dyDescent="0.25">
      <c r="A46" s="478" t="s">
        <v>74</v>
      </c>
      <c r="B46" s="478"/>
      <c r="C46" s="478"/>
      <c r="D46" s="478"/>
      <c r="E46" s="478"/>
      <c r="F46" s="478"/>
      <c r="G46" s="478"/>
      <c r="H46" s="478"/>
      <c r="I46" s="478"/>
      <c r="J46" s="478"/>
      <c r="K46" s="478"/>
      <c r="L46" s="478"/>
      <c r="M46" s="478"/>
      <c r="N46" s="478"/>
      <c r="O46" s="478"/>
      <c r="P46" s="478"/>
      <c r="Q46" s="478"/>
      <c r="R46" s="478"/>
      <c r="S46" s="478"/>
      <c r="T46" s="478"/>
      <c r="U46" s="158"/>
    </row>
    <row r="47" spans="1:22" ht="12" customHeight="1" x14ac:dyDescent="0.25">
      <c r="A47" s="474" t="s">
        <v>174</v>
      </c>
      <c r="B47" s="475"/>
      <c r="C47" s="475"/>
      <c r="D47" s="475"/>
      <c r="E47" s="475"/>
      <c r="G47" s="108"/>
      <c r="H47" s="158"/>
      <c r="I47" s="108"/>
      <c r="K47" s="158"/>
      <c r="M47" s="158"/>
      <c r="O47" s="158"/>
      <c r="Q47" s="158"/>
      <c r="S47" s="158"/>
      <c r="U47" s="158"/>
    </row>
    <row r="48" spans="1:22" ht="12" customHeight="1" x14ac:dyDescent="0.25">
      <c r="A48" s="474" t="s">
        <v>133</v>
      </c>
      <c r="B48" s="475"/>
      <c r="C48" s="475"/>
      <c r="D48" s="475"/>
      <c r="E48" s="475"/>
      <c r="H48" s="158"/>
      <c r="L48" s="5"/>
      <c r="M48" s="123"/>
      <c r="N48" s="5"/>
      <c r="O48" s="123"/>
      <c r="P48" s="5"/>
      <c r="Q48" s="123"/>
      <c r="R48" s="5"/>
      <c r="S48" s="123"/>
      <c r="T48" s="5"/>
      <c r="U48" s="80"/>
      <c r="V48" s="7"/>
    </row>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sheetData>
  <mergeCells count="8">
    <mergeCell ref="B5:L5"/>
    <mergeCell ref="B6:L6"/>
    <mergeCell ref="A7:A8"/>
    <mergeCell ref="A9:A10"/>
    <mergeCell ref="A48:E48"/>
    <mergeCell ref="A47:E47"/>
    <mergeCell ref="A45:T45"/>
    <mergeCell ref="A46:T46"/>
  </mergeCell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U170"/>
  <sheetViews>
    <sheetView showGridLines="0" zoomScaleNormal="100" zoomScaleSheetLayoutView="100" workbookViewId="0">
      <selection sqref="A1:K1"/>
    </sheetView>
  </sheetViews>
  <sheetFormatPr defaultRowHeight="17.25" x14ac:dyDescent="0.25"/>
  <cols>
    <col min="1" max="1" width="3.140625" style="158" customWidth="1"/>
    <col min="2" max="2" width="5.42578125" style="158" customWidth="1"/>
    <col min="3" max="3" width="30.42578125" style="158" customWidth="1"/>
    <col min="4" max="4" width="16.7109375" style="37" customWidth="1"/>
    <col min="5" max="5" width="1.28515625" style="152" customWidth="1"/>
    <col min="6" max="6" width="16.7109375" style="158" customWidth="1"/>
    <col min="7" max="7" width="1.28515625" style="121" customWidth="1"/>
    <col min="8" max="8" width="16.7109375" style="158" customWidth="1"/>
    <col min="9" max="9" width="1.28515625" style="121" customWidth="1"/>
    <col min="10" max="10" width="16.7109375" style="158" customWidth="1"/>
    <col min="11" max="11" width="1.28515625" style="121" customWidth="1"/>
    <col min="12" max="12" width="16.7109375" style="158" customWidth="1"/>
    <col min="13" max="13" width="1.28515625" style="121" customWidth="1"/>
    <col min="14" max="250" width="9.140625" style="158"/>
    <col min="251" max="251" width="3.140625" style="158" customWidth="1"/>
    <col min="252" max="252" width="5.42578125" style="158" customWidth="1"/>
    <col min="253" max="253" width="34" style="158" customWidth="1"/>
    <col min="254" max="254" width="13.42578125" style="158" customWidth="1"/>
    <col min="255" max="255" width="1.28515625" style="158" customWidth="1"/>
    <col min="256" max="256" width="12.7109375" style="158" customWidth="1"/>
    <col min="257" max="257" width="1.28515625" style="158" customWidth="1"/>
    <col min="258" max="258" width="12.7109375" style="158" customWidth="1"/>
    <col min="259" max="259" width="1.28515625" style="158" customWidth="1"/>
    <col min="260" max="260" width="12.7109375" style="158" customWidth="1"/>
    <col min="261" max="261" width="1.28515625" style="158" customWidth="1"/>
    <col min="262" max="262" width="12.7109375" style="158" customWidth="1"/>
    <col min="263" max="506" width="9.140625" style="158"/>
    <col min="507" max="507" width="3.140625" style="158" customWidth="1"/>
    <col min="508" max="508" width="5.42578125" style="158" customWidth="1"/>
    <col min="509" max="509" width="34" style="158" customWidth="1"/>
    <col min="510" max="510" width="13.42578125" style="158" customWidth="1"/>
    <col min="511" max="511" width="1.28515625" style="158" customWidth="1"/>
    <col min="512" max="512" width="12.7109375" style="158" customWidth="1"/>
    <col min="513" max="513" width="1.28515625" style="158" customWidth="1"/>
    <col min="514" max="514" width="12.7109375" style="158" customWidth="1"/>
    <col min="515" max="515" width="1.28515625" style="158" customWidth="1"/>
    <col min="516" max="516" width="12.7109375" style="158" customWidth="1"/>
    <col min="517" max="517" width="1.28515625" style="158" customWidth="1"/>
    <col min="518" max="518" width="12.7109375" style="158" customWidth="1"/>
    <col min="519" max="762" width="9.140625" style="158"/>
    <col min="763" max="763" width="3.140625" style="158" customWidth="1"/>
    <col min="764" max="764" width="5.42578125" style="158" customWidth="1"/>
    <col min="765" max="765" width="34" style="158" customWidth="1"/>
    <col min="766" max="766" width="13.42578125" style="158" customWidth="1"/>
    <col min="767" max="767" width="1.28515625" style="158" customWidth="1"/>
    <col min="768" max="768" width="12.7109375" style="158" customWidth="1"/>
    <col min="769" max="769" width="1.28515625" style="158" customWidth="1"/>
    <col min="770" max="770" width="12.7109375" style="158" customWidth="1"/>
    <col min="771" max="771" width="1.28515625" style="158" customWidth="1"/>
    <col min="772" max="772" width="12.7109375" style="158" customWidth="1"/>
    <col min="773" max="773" width="1.28515625" style="158" customWidth="1"/>
    <col min="774" max="774" width="12.7109375" style="158" customWidth="1"/>
    <col min="775" max="1018" width="9.140625" style="158"/>
    <col min="1019" max="1019" width="3.140625" style="158" customWidth="1"/>
    <col min="1020" max="1020" width="5.42578125" style="158" customWidth="1"/>
    <col min="1021" max="1021" width="34" style="158" customWidth="1"/>
    <col min="1022" max="1022" width="13.42578125" style="158" customWidth="1"/>
    <col min="1023" max="1023" width="1.28515625" style="158" customWidth="1"/>
    <col min="1024" max="1024" width="12.7109375" style="158" customWidth="1"/>
    <col min="1025" max="1025" width="1.28515625" style="158" customWidth="1"/>
    <col min="1026" max="1026" width="12.7109375" style="158" customWidth="1"/>
    <col min="1027" max="1027" width="1.28515625" style="158" customWidth="1"/>
    <col min="1028" max="1028" width="12.7109375" style="158" customWidth="1"/>
    <col min="1029" max="1029" width="1.28515625" style="158" customWidth="1"/>
    <col min="1030" max="1030" width="12.7109375" style="158" customWidth="1"/>
    <col min="1031" max="1274" width="9.140625" style="158"/>
    <col min="1275" max="1275" width="3.140625" style="158" customWidth="1"/>
    <col min="1276" max="1276" width="5.42578125" style="158" customWidth="1"/>
    <col min="1277" max="1277" width="34" style="158" customWidth="1"/>
    <col min="1278" max="1278" width="13.42578125" style="158" customWidth="1"/>
    <col min="1279" max="1279" width="1.28515625" style="158" customWidth="1"/>
    <col min="1280" max="1280" width="12.7109375" style="158" customWidth="1"/>
    <col min="1281" max="1281" width="1.28515625" style="158" customWidth="1"/>
    <col min="1282" max="1282" width="12.7109375" style="158" customWidth="1"/>
    <col min="1283" max="1283" width="1.28515625" style="158" customWidth="1"/>
    <col min="1284" max="1284" width="12.7109375" style="158" customWidth="1"/>
    <col min="1285" max="1285" width="1.28515625" style="158" customWidth="1"/>
    <col min="1286" max="1286" width="12.7109375" style="158" customWidth="1"/>
    <col min="1287" max="1530" width="9.140625" style="158"/>
    <col min="1531" max="1531" width="3.140625" style="158" customWidth="1"/>
    <col min="1532" max="1532" width="5.42578125" style="158" customWidth="1"/>
    <col min="1533" max="1533" width="34" style="158" customWidth="1"/>
    <col min="1534" max="1534" width="13.42578125" style="158" customWidth="1"/>
    <col min="1535" max="1535" width="1.28515625" style="158" customWidth="1"/>
    <col min="1536" max="1536" width="12.7109375" style="158" customWidth="1"/>
    <col min="1537" max="1537" width="1.28515625" style="158" customWidth="1"/>
    <col min="1538" max="1538" width="12.7109375" style="158" customWidth="1"/>
    <col min="1539" max="1539" width="1.28515625" style="158" customWidth="1"/>
    <col min="1540" max="1540" width="12.7109375" style="158" customWidth="1"/>
    <col min="1541" max="1541" width="1.28515625" style="158" customWidth="1"/>
    <col min="1542" max="1542" width="12.7109375" style="158" customWidth="1"/>
    <col min="1543" max="1786" width="9.140625" style="158"/>
    <col min="1787" max="1787" width="3.140625" style="158" customWidth="1"/>
    <col min="1788" max="1788" width="5.42578125" style="158" customWidth="1"/>
    <col min="1789" max="1789" width="34" style="158" customWidth="1"/>
    <col min="1790" max="1790" width="13.42578125" style="158" customWidth="1"/>
    <col min="1791" max="1791" width="1.28515625" style="158" customWidth="1"/>
    <col min="1792" max="1792" width="12.7109375" style="158" customWidth="1"/>
    <col min="1793" max="1793" width="1.28515625" style="158" customWidth="1"/>
    <col min="1794" max="1794" width="12.7109375" style="158" customWidth="1"/>
    <col min="1795" max="1795" width="1.28515625" style="158" customWidth="1"/>
    <col min="1796" max="1796" width="12.7109375" style="158" customWidth="1"/>
    <col min="1797" max="1797" width="1.28515625" style="158" customWidth="1"/>
    <col min="1798" max="1798" width="12.7109375" style="158" customWidth="1"/>
    <col min="1799" max="2042" width="9.140625" style="158"/>
    <col min="2043" max="2043" width="3.140625" style="158" customWidth="1"/>
    <col min="2044" max="2044" width="5.42578125" style="158" customWidth="1"/>
    <col min="2045" max="2045" width="34" style="158" customWidth="1"/>
    <col min="2046" max="2046" width="13.42578125" style="158" customWidth="1"/>
    <col min="2047" max="2047" width="1.28515625" style="158" customWidth="1"/>
    <col min="2048" max="2048" width="12.7109375" style="158" customWidth="1"/>
    <col min="2049" max="2049" width="1.28515625" style="158" customWidth="1"/>
    <col min="2050" max="2050" width="12.7109375" style="158" customWidth="1"/>
    <col min="2051" max="2051" width="1.28515625" style="158" customWidth="1"/>
    <col min="2052" max="2052" width="12.7109375" style="158" customWidth="1"/>
    <col min="2053" max="2053" width="1.28515625" style="158" customWidth="1"/>
    <col min="2054" max="2054" width="12.7109375" style="158" customWidth="1"/>
    <col min="2055" max="2298" width="9.140625" style="158"/>
    <col min="2299" max="2299" width="3.140625" style="158" customWidth="1"/>
    <col min="2300" max="2300" width="5.42578125" style="158" customWidth="1"/>
    <col min="2301" max="2301" width="34" style="158" customWidth="1"/>
    <col min="2302" max="2302" width="13.42578125" style="158" customWidth="1"/>
    <col min="2303" max="2303" width="1.28515625" style="158" customWidth="1"/>
    <col min="2304" max="2304" width="12.7109375" style="158" customWidth="1"/>
    <col min="2305" max="2305" width="1.28515625" style="158" customWidth="1"/>
    <col min="2306" max="2306" width="12.7109375" style="158" customWidth="1"/>
    <col min="2307" max="2307" width="1.28515625" style="158" customWidth="1"/>
    <col min="2308" max="2308" width="12.7109375" style="158" customWidth="1"/>
    <col min="2309" max="2309" width="1.28515625" style="158" customWidth="1"/>
    <col min="2310" max="2310" width="12.7109375" style="158" customWidth="1"/>
    <col min="2311" max="2554" width="9.140625" style="158"/>
    <col min="2555" max="2555" width="3.140625" style="158" customWidth="1"/>
    <col min="2556" max="2556" width="5.42578125" style="158" customWidth="1"/>
    <col min="2557" max="2557" width="34" style="158" customWidth="1"/>
    <col min="2558" max="2558" width="13.42578125" style="158" customWidth="1"/>
    <col min="2559" max="2559" width="1.28515625" style="158" customWidth="1"/>
    <col min="2560" max="2560" width="12.7109375" style="158" customWidth="1"/>
    <col min="2561" max="2561" width="1.28515625" style="158" customWidth="1"/>
    <col min="2562" max="2562" width="12.7109375" style="158" customWidth="1"/>
    <col min="2563" max="2563" width="1.28515625" style="158" customWidth="1"/>
    <col min="2564" max="2564" width="12.7109375" style="158" customWidth="1"/>
    <col min="2565" max="2565" width="1.28515625" style="158" customWidth="1"/>
    <col min="2566" max="2566" width="12.7109375" style="158" customWidth="1"/>
    <col min="2567" max="2810" width="9.140625" style="158"/>
    <col min="2811" max="2811" width="3.140625" style="158" customWidth="1"/>
    <col min="2812" max="2812" width="5.42578125" style="158" customWidth="1"/>
    <col min="2813" max="2813" width="34" style="158" customWidth="1"/>
    <col min="2814" max="2814" width="13.42578125" style="158" customWidth="1"/>
    <col min="2815" max="2815" width="1.28515625" style="158" customWidth="1"/>
    <col min="2816" max="2816" width="12.7109375" style="158" customWidth="1"/>
    <col min="2817" max="2817" width="1.28515625" style="158" customWidth="1"/>
    <col min="2818" max="2818" width="12.7109375" style="158" customWidth="1"/>
    <col min="2819" max="2819" width="1.28515625" style="158" customWidth="1"/>
    <col min="2820" max="2820" width="12.7109375" style="158" customWidth="1"/>
    <col min="2821" max="2821" width="1.28515625" style="158" customWidth="1"/>
    <col min="2822" max="2822" width="12.7109375" style="158" customWidth="1"/>
    <col min="2823" max="3066" width="9.140625" style="158"/>
    <col min="3067" max="3067" width="3.140625" style="158" customWidth="1"/>
    <col min="3068" max="3068" width="5.42578125" style="158" customWidth="1"/>
    <col min="3069" max="3069" width="34" style="158" customWidth="1"/>
    <col min="3070" max="3070" width="13.42578125" style="158" customWidth="1"/>
    <col min="3071" max="3071" width="1.28515625" style="158" customWidth="1"/>
    <col min="3072" max="3072" width="12.7109375" style="158" customWidth="1"/>
    <col min="3073" max="3073" width="1.28515625" style="158" customWidth="1"/>
    <col min="3074" max="3074" width="12.7109375" style="158" customWidth="1"/>
    <col min="3075" max="3075" width="1.28515625" style="158" customWidth="1"/>
    <col min="3076" max="3076" width="12.7109375" style="158" customWidth="1"/>
    <col min="3077" max="3077" width="1.28515625" style="158" customWidth="1"/>
    <col min="3078" max="3078" width="12.7109375" style="158" customWidth="1"/>
    <col min="3079" max="3322" width="9.140625" style="158"/>
    <col min="3323" max="3323" width="3.140625" style="158" customWidth="1"/>
    <col min="3324" max="3324" width="5.42578125" style="158" customWidth="1"/>
    <col min="3325" max="3325" width="34" style="158" customWidth="1"/>
    <col min="3326" max="3326" width="13.42578125" style="158" customWidth="1"/>
    <col min="3327" max="3327" width="1.28515625" style="158" customWidth="1"/>
    <col min="3328" max="3328" width="12.7109375" style="158" customWidth="1"/>
    <col min="3329" max="3329" width="1.28515625" style="158" customWidth="1"/>
    <col min="3330" max="3330" width="12.7109375" style="158" customWidth="1"/>
    <col min="3331" max="3331" width="1.28515625" style="158" customWidth="1"/>
    <col min="3332" max="3332" width="12.7109375" style="158" customWidth="1"/>
    <col min="3333" max="3333" width="1.28515625" style="158" customWidth="1"/>
    <col min="3334" max="3334" width="12.7109375" style="158" customWidth="1"/>
    <col min="3335" max="3578" width="9.140625" style="158"/>
    <col min="3579" max="3579" width="3.140625" style="158" customWidth="1"/>
    <col min="3580" max="3580" width="5.42578125" style="158" customWidth="1"/>
    <col min="3581" max="3581" width="34" style="158" customWidth="1"/>
    <col min="3582" max="3582" width="13.42578125" style="158" customWidth="1"/>
    <col min="3583" max="3583" width="1.28515625" style="158" customWidth="1"/>
    <col min="3584" max="3584" width="12.7109375" style="158" customWidth="1"/>
    <col min="3585" max="3585" width="1.28515625" style="158" customWidth="1"/>
    <col min="3586" max="3586" width="12.7109375" style="158" customWidth="1"/>
    <col min="3587" max="3587" width="1.28515625" style="158" customWidth="1"/>
    <col min="3588" max="3588" width="12.7109375" style="158" customWidth="1"/>
    <col min="3589" max="3589" width="1.28515625" style="158" customWidth="1"/>
    <col min="3590" max="3590" width="12.7109375" style="158" customWidth="1"/>
    <col min="3591" max="3834" width="9.140625" style="158"/>
    <col min="3835" max="3835" width="3.140625" style="158" customWidth="1"/>
    <col min="3836" max="3836" width="5.42578125" style="158" customWidth="1"/>
    <col min="3837" max="3837" width="34" style="158" customWidth="1"/>
    <col min="3838" max="3838" width="13.42578125" style="158" customWidth="1"/>
    <col min="3839" max="3839" width="1.28515625" style="158" customWidth="1"/>
    <col min="3840" max="3840" width="12.7109375" style="158" customWidth="1"/>
    <col min="3841" max="3841" width="1.28515625" style="158" customWidth="1"/>
    <col min="3842" max="3842" width="12.7109375" style="158" customWidth="1"/>
    <col min="3843" max="3843" width="1.28515625" style="158" customWidth="1"/>
    <col min="3844" max="3844" width="12.7109375" style="158" customWidth="1"/>
    <col min="3845" max="3845" width="1.28515625" style="158" customWidth="1"/>
    <col min="3846" max="3846" width="12.7109375" style="158" customWidth="1"/>
    <col min="3847" max="4090" width="9.140625" style="158"/>
    <col min="4091" max="4091" width="3.140625" style="158" customWidth="1"/>
    <col min="4092" max="4092" width="5.42578125" style="158" customWidth="1"/>
    <col min="4093" max="4093" width="34" style="158" customWidth="1"/>
    <col min="4094" max="4094" width="13.42578125" style="158" customWidth="1"/>
    <col min="4095" max="4095" width="1.28515625" style="158" customWidth="1"/>
    <col min="4096" max="4096" width="12.7109375" style="158" customWidth="1"/>
    <col min="4097" max="4097" width="1.28515625" style="158" customWidth="1"/>
    <col min="4098" max="4098" width="12.7109375" style="158" customWidth="1"/>
    <col min="4099" max="4099" width="1.28515625" style="158" customWidth="1"/>
    <col min="4100" max="4100" width="12.7109375" style="158" customWidth="1"/>
    <col min="4101" max="4101" width="1.28515625" style="158" customWidth="1"/>
    <col min="4102" max="4102" width="12.7109375" style="158" customWidth="1"/>
    <col min="4103" max="4346" width="9.140625" style="158"/>
    <col min="4347" max="4347" width="3.140625" style="158" customWidth="1"/>
    <col min="4348" max="4348" width="5.42578125" style="158" customWidth="1"/>
    <col min="4349" max="4349" width="34" style="158" customWidth="1"/>
    <col min="4350" max="4350" width="13.42578125" style="158" customWidth="1"/>
    <col min="4351" max="4351" width="1.28515625" style="158" customWidth="1"/>
    <col min="4352" max="4352" width="12.7109375" style="158" customWidth="1"/>
    <col min="4353" max="4353" width="1.28515625" style="158" customWidth="1"/>
    <col min="4354" max="4354" width="12.7109375" style="158" customWidth="1"/>
    <col min="4355" max="4355" width="1.28515625" style="158" customWidth="1"/>
    <col min="4356" max="4356" width="12.7109375" style="158" customWidth="1"/>
    <col min="4357" max="4357" width="1.28515625" style="158" customWidth="1"/>
    <col min="4358" max="4358" width="12.7109375" style="158" customWidth="1"/>
    <col min="4359" max="4602" width="9.140625" style="158"/>
    <col min="4603" max="4603" width="3.140625" style="158" customWidth="1"/>
    <col min="4604" max="4604" width="5.42578125" style="158" customWidth="1"/>
    <col min="4605" max="4605" width="34" style="158" customWidth="1"/>
    <col min="4606" max="4606" width="13.42578125" style="158" customWidth="1"/>
    <col min="4607" max="4607" width="1.28515625" style="158" customWidth="1"/>
    <col min="4608" max="4608" width="12.7109375" style="158" customWidth="1"/>
    <col min="4609" max="4609" width="1.28515625" style="158" customWidth="1"/>
    <col min="4610" max="4610" width="12.7109375" style="158" customWidth="1"/>
    <col min="4611" max="4611" width="1.28515625" style="158" customWidth="1"/>
    <col min="4612" max="4612" width="12.7109375" style="158" customWidth="1"/>
    <col min="4613" max="4613" width="1.28515625" style="158" customWidth="1"/>
    <col min="4614" max="4614" width="12.7109375" style="158" customWidth="1"/>
    <col min="4615" max="4858" width="9.140625" style="158"/>
    <col min="4859" max="4859" width="3.140625" style="158" customWidth="1"/>
    <col min="4860" max="4860" width="5.42578125" style="158" customWidth="1"/>
    <col min="4861" max="4861" width="34" style="158" customWidth="1"/>
    <col min="4862" max="4862" width="13.42578125" style="158" customWidth="1"/>
    <col min="4863" max="4863" width="1.28515625" style="158" customWidth="1"/>
    <col min="4864" max="4864" width="12.7109375" style="158" customWidth="1"/>
    <col min="4865" max="4865" width="1.28515625" style="158" customWidth="1"/>
    <col min="4866" max="4866" width="12.7109375" style="158" customWidth="1"/>
    <col min="4867" max="4867" width="1.28515625" style="158" customWidth="1"/>
    <col min="4868" max="4868" width="12.7109375" style="158" customWidth="1"/>
    <col min="4869" max="4869" width="1.28515625" style="158" customWidth="1"/>
    <col min="4870" max="4870" width="12.7109375" style="158" customWidth="1"/>
    <col min="4871" max="5114" width="9.140625" style="158"/>
    <col min="5115" max="5115" width="3.140625" style="158" customWidth="1"/>
    <col min="5116" max="5116" width="5.42578125" style="158" customWidth="1"/>
    <col min="5117" max="5117" width="34" style="158" customWidth="1"/>
    <col min="5118" max="5118" width="13.42578125" style="158" customWidth="1"/>
    <col min="5119" max="5119" width="1.28515625" style="158" customWidth="1"/>
    <col min="5120" max="5120" width="12.7109375" style="158" customWidth="1"/>
    <col min="5121" max="5121" width="1.28515625" style="158" customWidth="1"/>
    <col min="5122" max="5122" width="12.7109375" style="158" customWidth="1"/>
    <col min="5123" max="5123" width="1.28515625" style="158" customWidth="1"/>
    <col min="5124" max="5124" width="12.7109375" style="158" customWidth="1"/>
    <col min="5125" max="5125" width="1.28515625" style="158" customWidth="1"/>
    <col min="5126" max="5126" width="12.7109375" style="158" customWidth="1"/>
    <col min="5127" max="5370" width="9.140625" style="158"/>
    <col min="5371" max="5371" width="3.140625" style="158" customWidth="1"/>
    <col min="5372" max="5372" width="5.42578125" style="158" customWidth="1"/>
    <col min="5373" max="5373" width="34" style="158" customWidth="1"/>
    <col min="5374" max="5374" width="13.42578125" style="158" customWidth="1"/>
    <col min="5375" max="5375" width="1.28515625" style="158" customWidth="1"/>
    <col min="5376" max="5376" width="12.7109375" style="158" customWidth="1"/>
    <col min="5377" max="5377" width="1.28515625" style="158" customWidth="1"/>
    <col min="5378" max="5378" width="12.7109375" style="158" customWidth="1"/>
    <col min="5379" max="5379" width="1.28515625" style="158" customWidth="1"/>
    <col min="5380" max="5380" width="12.7109375" style="158" customWidth="1"/>
    <col min="5381" max="5381" width="1.28515625" style="158" customWidth="1"/>
    <col min="5382" max="5382" width="12.7109375" style="158" customWidth="1"/>
    <col min="5383" max="5626" width="9.140625" style="158"/>
    <col min="5627" max="5627" width="3.140625" style="158" customWidth="1"/>
    <col min="5628" max="5628" width="5.42578125" style="158" customWidth="1"/>
    <col min="5629" max="5629" width="34" style="158" customWidth="1"/>
    <col min="5630" max="5630" width="13.42578125" style="158" customWidth="1"/>
    <col min="5631" max="5631" width="1.28515625" style="158" customWidth="1"/>
    <col min="5632" max="5632" width="12.7109375" style="158" customWidth="1"/>
    <col min="5633" max="5633" width="1.28515625" style="158" customWidth="1"/>
    <col min="5634" max="5634" width="12.7109375" style="158" customWidth="1"/>
    <col min="5635" max="5635" width="1.28515625" style="158" customWidth="1"/>
    <col min="5636" max="5636" width="12.7109375" style="158" customWidth="1"/>
    <col min="5637" max="5637" width="1.28515625" style="158" customWidth="1"/>
    <col min="5638" max="5638" width="12.7109375" style="158" customWidth="1"/>
    <col min="5639" max="5882" width="9.140625" style="158"/>
    <col min="5883" max="5883" width="3.140625" style="158" customWidth="1"/>
    <col min="5884" max="5884" width="5.42578125" style="158" customWidth="1"/>
    <col min="5885" max="5885" width="34" style="158" customWidth="1"/>
    <col min="5886" max="5886" width="13.42578125" style="158" customWidth="1"/>
    <col min="5887" max="5887" width="1.28515625" style="158" customWidth="1"/>
    <col min="5888" max="5888" width="12.7109375" style="158" customWidth="1"/>
    <col min="5889" max="5889" width="1.28515625" style="158" customWidth="1"/>
    <col min="5890" max="5890" width="12.7109375" style="158" customWidth="1"/>
    <col min="5891" max="5891" width="1.28515625" style="158" customWidth="1"/>
    <col min="5892" max="5892" width="12.7109375" style="158" customWidth="1"/>
    <col min="5893" max="5893" width="1.28515625" style="158" customWidth="1"/>
    <col min="5894" max="5894" width="12.7109375" style="158" customWidth="1"/>
    <col min="5895" max="6138" width="9.140625" style="158"/>
    <col min="6139" max="6139" width="3.140625" style="158" customWidth="1"/>
    <col min="6140" max="6140" width="5.42578125" style="158" customWidth="1"/>
    <col min="6141" max="6141" width="34" style="158" customWidth="1"/>
    <col min="6142" max="6142" width="13.42578125" style="158" customWidth="1"/>
    <col min="6143" max="6143" width="1.28515625" style="158" customWidth="1"/>
    <col min="6144" max="6144" width="12.7109375" style="158" customWidth="1"/>
    <col min="6145" max="6145" width="1.28515625" style="158" customWidth="1"/>
    <col min="6146" max="6146" width="12.7109375" style="158" customWidth="1"/>
    <col min="6147" max="6147" width="1.28515625" style="158" customWidth="1"/>
    <col min="6148" max="6148" width="12.7109375" style="158" customWidth="1"/>
    <col min="6149" max="6149" width="1.28515625" style="158" customWidth="1"/>
    <col min="6150" max="6150" width="12.7109375" style="158" customWidth="1"/>
    <col min="6151" max="6394" width="9.140625" style="158"/>
    <col min="6395" max="6395" width="3.140625" style="158" customWidth="1"/>
    <col min="6396" max="6396" width="5.42578125" style="158" customWidth="1"/>
    <col min="6397" max="6397" width="34" style="158" customWidth="1"/>
    <col min="6398" max="6398" width="13.42578125" style="158" customWidth="1"/>
    <col min="6399" max="6399" width="1.28515625" style="158" customWidth="1"/>
    <col min="6400" max="6400" width="12.7109375" style="158" customWidth="1"/>
    <col min="6401" max="6401" width="1.28515625" style="158" customWidth="1"/>
    <col min="6402" max="6402" width="12.7109375" style="158" customWidth="1"/>
    <col min="6403" max="6403" width="1.28515625" style="158" customWidth="1"/>
    <col min="6404" max="6404" width="12.7109375" style="158" customWidth="1"/>
    <col min="6405" max="6405" width="1.28515625" style="158" customWidth="1"/>
    <col min="6406" max="6406" width="12.7109375" style="158" customWidth="1"/>
    <col min="6407" max="6650" width="9.140625" style="158"/>
    <col min="6651" max="6651" width="3.140625" style="158" customWidth="1"/>
    <col min="6652" max="6652" width="5.42578125" style="158" customWidth="1"/>
    <col min="6653" max="6653" width="34" style="158" customWidth="1"/>
    <col min="6654" max="6654" width="13.42578125" style="158" customWidth="1"/>
    <col min="6655" max="6655" width="1.28515625" style="158" customWidth="1"/>
    <col min="6656" max="6656" width="12.7109375" style="158" customWidth="1"/>
    <col min="6657" max="6657" width="1.28515625" style="158" customWidth="1"/>
    <col min="6658" max="6658" width="12.7109375" style="158" customWidth="1"/>
    <col min="6659" max="6659" width="1.28515625" style="158" customWidth="1"/>
    <col min="6660" max="6660" width="12.7109375" style="158" customWidth="1"/>
    <col min="6661" max="6661" width="1.28515625" style="158" customWidth="1"/>
    <col min="6662" max="6662" width="12.7109375" style="158" customWidth="1"/>
    <col min="6663" max="6906" width="9.140625" style="158"/>
    <col min="6907" max="6907" width="3.140625" style="158" customWidth="1"/>
    <col min="6908" max="6908" width="5.42578125" style="158" customWidth="1"/>
    <col min="6909" max="6909" width="34" style="158" customWidth="1"/>
    <col min="6910" max="6910" width="13.42578125" style="158" customWidth="1"/>
    <col min="6911" max="6911" width="1.28515625" style="158" customWidth="1"/>
    <col min="6912" max="6912" width="12.7109375" style="158" customWidth="1"/>
    <col min="6913" max="6913" width="1.28515625" style="158" customWidth="1"/>
    <col min="6914" max="6914" width="12.7109375" style="158" customWidth="1"/>
    <col min="6915" max="6915" width="1.28515625" style="158" customWidth="1"/>
    <col min="6916" max="6916" width="12.7109375" style="158" customWidth="1"/>
    <col min="6917" max="6917" width="1.28515625" style="158" customWidth="1"/>
    <col min="6918" max="6918" width="12.7109375" style="158" customWidth="1"/>
    <col min="6919" max="7162" width="9.140625" style="158"/>
    <col min="7163" max="7163" width="3.140625" style="158" customWidth="1"/>
    <col min="7164" max="7164" width="5.42578125" style="158" customWidth="1"/>
    <col min="7165" max="7165" width="34" style="158" customWidth="1"/>
    <col min="7166" max="7166" width="13.42578125" style="158" customWidth="1"/>
    <col min="7167" max="7167" width="1.28515625" style="158" customWidth="1"/>
    <col min="7168" max="7168" width="12.7109375" style="158" customWidth="1"/>
    <col min="7169" max="7169" width="1.28515625" style="158" customWidth="1"/>
    <col min="7170" max="7170" width="12.7109375" style="158" customWidth="1"/>
    <col min="7171" max="7171" width="1.28515625" style="158" customWidth="1"/>
    <col min="7172" max="7172" width="12.7109375" style="158" customWidth="1"/>
    <col min="7173" max="7173" width="1.28515625" style="158" customWidth="1"/>
    <col min="7174" max="7174" width="12.7109375" style="158" customWidth="1"/>
    <col min="7175" max="7418" width="9.140625" style="158"/>
    <col min="7419" max="7419" width="3.140625" style="158" customWidth="1"/>
    <col min="7420" max="7420" width="5.42578125" style="158" customWidth="1"/>
    <col min="7421" max="7421" width="34" style="158" customWidth="1"/>
    <col min="7422" max="7422" width="13.42578125" style="158" customWidth="1"/>
    <col min="7423" max="7423" width="1.28515625" style="158" customWidth="1"/>
    <col min="7424" max="7424" width="12.7109375" style="158" customWidth="1"/>
    <col min="7425" max="7425" width="1.28515625" style="158" customWidth="1"/>
    <col min="7426" max="7426" width="12.7109375" style="158" customWidth="1"/>
    <col min="7427" max="7427" width="1.28515625" style="158" customWidth="1"/>
    <col min="7428" max="7428" width="12.7109375" style="158" customWidth="1"/>
    <col min="7429" max="7429" width="1.28515625" style="158" customWidth="1"/>
    <col min="7430" max="7430" width="12.7109375" style="158" customWidth="1"/>
    <col min="7431" max="7674" width="9.140625" style="158"/>
    <col min="7675" max="7675" width="3.140625" style="158" customWidth="1"/>
    <col min="7676" max="7676" width="5.42578125" style="158" customWidth="1"/>
    <col min="7677" max="7677" width="34" style="158" customWidth="1"/>
    <col min="7678" max="7678" width="13.42578125" style="158" customWidth="1"/>
    <col min="7679" max="7679" width="1.28515625" style="158" customWidth="1"/>
    <col min="7680" max="7680" width="12.7109375" style="158" customWidth="1"/>
    <col min="7681" max="7681" width="1.28515625" style="158" customWidth="1"/>
    <col min="7682" max="7682" width="12.7109375" style="158" customWidth="1"/>
    <col min="7683" max="7683" width="1.28515625" style="158" customWidth="1"/>
    <col min="7684" max="7684" width="12.7109375" style="158" customWidth="1"/>
    <col min="7685" max="7685" width="1.28515625" style="158" customWidth="1"/>
    <col min="7686" max="7686" width="12.7109375" style="158" customWidth="1"/>
    <col min="7687" max="7930" width="9.140625" style="158"/>
    <col min="7931" max="7931" width="3.140625" style="158" customWidth="1"/>
    <col min="7932" max="7932" width="5.42578125" style="158" customWidth="1"/>
    <col min="7933" max="7933" width="34" style="158" customWidth="1"/>
    <col min="7934" max="7934" width="13.42578125" style="158" customWidth="1"/>
    <col min="7935" max="7935" width="1.28515625" style="158" customWidth="1"/>
    <col min="7936" max="7936" width="12.7109375" style="158" customWidth="1"/>
    <col min="7937" max="7937" width="1.28515625" style="158" customWidth="1"/>
    <col min="7938" max="7938" width="12.7109375" style="158" customWidth="1"/>
    <col min="7939" max="7939" width="1.28515625" style="158" customWidth="1"/>
    <col min="7940" max="7940" width="12.7109375" style="158" customWidth="1"/>
    <col min="7941" max="7941" width="1.28515625" style="158" customWidth="1"/>
    <col min="7942" max="7942" width="12.7109375" style="158" customWidth="1"/>
    <col min="7943" max="8186" width="9.140625" style="158"/>
    <col min="8187" max="8187" width="3.140625" style="158" customWidth="1"/>
    <col min="8188" max="8188" width="5.42578125" style="158" customWidth="1"/>
    <col min="8189" max="8189" width="34" style="158" customWidth="1"/>
    <col min="8190" max="8190" width="13.42578125" style="158" customWidth="1"/>
    <col min="8191" max="8191" width="1.28515625" style="158" customWidth="1"/>
    <col min="8192" max="8192" width="12.7109375" style="158" customWidth="1"/>
    <col min="8193" max="8193" width="1.28515625" style="158" customWidth="1"/>
    <col min="8194" max="8194" width="12.7109375" style="158" customWidth="1"/>
    <col min="8195" max="8195" width="1.28515625" style="158" customWidth="1"/>
    <col min="8196" max="8196" width="12.7109375" style="158" customWidth="1"/>
    <col min="8197" max="8197" width="1.28515625" style="158" customWidth="1"/>
    <col min="8198" max="8198" width="12.7109375" style="158" customWidth="1"/>
    <col min="8199" max="8442" width="9.140625" style="158"/>
    <col min="8443" max="8443" width="3.140625" style="158" customWidth="1"/>
    <col min="8444" max="8444" width="5.42578125" style="158" customWidth="1"/>
    <col min="8445" max="8445" width="34" style="158" customWidth="1"/>
    <col min="8446" max="8446" width="13.42578125" style="158" customWidth="1"/>
    <col min="8447" max="8447" width="1.28515625" style="158" customWidth="1"/>
    <col min="8448" max="8448" width="12.7109375" style="158" customWidth="1"/>
    <col min="8449" max="8449" width="1.28515625" style="158" customWidth="1"/>
    <col min="8450" max="8450" width="12.7109375" style="158" customWidth="1"/>
    <col min="8451" max="8451" width="1.28515625" style="158" customWidth="1"/>
    <col min="8452" max="8452" width="12.7109375" style="158" customWidth="1"/>
    <col min="8453" max="8453" width="1.28515625" style="158" customWidth="1"/>
    <col min="8454" max="8454" width="12.7109375" style="158" customWidth="1"/>
    <col min="8455" max="8698" width="9.140625" style="158"/>
    <col min="8699" max="8699" width="3.140625" style="158" customWidth="1"/>
    <col min="8700" max="8700" width="5.42578125" style="158" customWidth="1"/>
    <col min="8701" max="8701" width="34" style="158" customWidth="1"/>
    <col min="8702" max="8702" width="13.42578125" style="158" customWidth="1"/>
    <col min="8703" max="8703" width="1.28515625" style="158" customWidth="1"/>
    <col min="8704" max="8704" width="12.7109375" style="158" customWidth="1"/>
    <col min="8705" max="8705" width="1.28515625" style="158" customWidth="1"/>
    <col min="8706" max="8706" width="12.7109375" style="158" customWidth="1"/>
    <col min="8707" max="8707" width="1.28515625" style="158" customWidth="1"/>
    <col min="8708" max="8708" width="12.7109375" style="158" customWidth="1"/>
    <col min="8709" max="8709" width="1.28515625" style="158" customWidth="1"/>
    <col min="8710" max="8710" width="12.7109375" style="158" customWidth="1"/>
    <col min="8711" max="8954" width="9.140625" style="158"/>
    <col min="8955" max="8955" width="3.140625" style="158" customWidth="1"/>
    <col min="8956" max="8956" width="5.42578125" style="158" customWidth="1"/>
    <col min="8957" max="8957" width="34" style="158" customWidth="1"/>
    <col min="8958" max="8958" width="13.42578125" style="158" customWidth="1"/>
    <col min="8959" max="8959" width="1.28515625" style="158" customWidth="1"/>
    <col min="8960" max="8960" width="12.7109375" style="158" customWidth="1"/>
    <col min="8961" max="8961" width="1.28515625" style="158" customWidth="1"/>
    <col min="8962" max="8962" width="12.7109375" style="158" customWidth="1"/>
    <col min="8963" max="8963" width="1.28515625" style="158" customWidth="1"/>
    <col min="8964" max="8964" width="12.7109375" style="158" customWidth="1"/>
    <col min="8965" max="8965" width="1.28515625" style="158" customWidth="1"/>
    <col min="8966" max="8966" width="12.7109375" style="158" customWidth="1"/>
    <col min="8967" max="9210" width="9.140625" style="158"/>
    <col min="9211" max="9211" width="3.140625" style="158" customWidth="1"/>
    <col min="9212" max="9212" width="5.42578125" style="158" customWidth="1"/>
    <col min="9213" max="9213" width="34" style="158" customWidth="1"/>
    <col min="9214" max="9214" width="13.42578125" style="158" customWidth="1"/>
    <col min="9215" max="9215" width="1.28515625" style="158" customWidth="1"/>
    <col min="9216" max="9216" width="12.7109375" style="158" customWidth="1"/>
    <col min="9217" max="9217" width="1.28515625" style="158" customWidth="1"/>
    <col min="9218" max="9218" width="12.7109375" style="158" customWidth="1"/>
    <col min="9219" max="9219" width="1.28515625" style="158" customWidth="1"/>
    <col min="9220" max="9220" width="12.7109375" style="158" customWidth="1"/>
    <col min="9221" max="9221" width="1.28515625" style="158" customWidth="1"/>
    <col min="9222" max="9222" width="12.7109375" style="158" customWidth="1"/>
    <col min="9223" max="9466" width="9.140625" style="158"/>
    <col min="9467" max="9467" width="3.140625" style="158" customWidth="1"/>
    <col min="9468" max="9468" width="5.42578125" style="158" customWidth="1"/>
    <col min="9469" max="9469" width="34" style="158" customWidth="1"/>
    <col min="9470" max="9470" width="13.42578125" style="158" customWidth="1"/>
    <col min="9471" max="9471" width="1.28515625" style="158" customWidth="1"/>
    <col min="9472" max="9472" width="12.7109375" style="158" customWidth="1"/>
    <col min="9473" max="9473" width="1.28515625" style="158" customWidth="1"/>
    <col min="9474" max="9474" width="12.7109375" style="158" customWidth="1"/>
    <col min="9475" max="9475" width="1.28515625" style="158" customWidth="1"/>
    <col min="9476" max="9476" width="12.7109375" style="158" customWidth="1"/>
    <col min="9477" max="9477" width="1.28515625" style="158" customWidth="1"/>
    <col min="9478" max="9478" width="12.7109375" style="158" customWidth="1"/>
    <col min="9479" max="9722" width="9.140625" style="158"/>
    <col min="9723" max="9723" width="3.140625" style="158" customWidth="1"/>
    <col min="9724" max="9724" width="5.42578125" style="158" customWidth="1"/>
    <col min="9725" max="9725" width="34" style="158" customWidth="1"/>
    <col min="9726" max="9726" width="13.42578125" style="158" customWidth="1"/>
    <col min="9727" max="9727" width="1.28515625" style="158" customWidth="1"/>
    <col min="9728" max="9728" width="12.7109375" style="158" customWidth="1"/>
    <col min="9729" max="9729" width="1.28515625" style="158" customWidth="1"/>
    <col min="9730" max="9730" width="12.7109375" style="158" customWidth="1"/>
    <col min="9731" max="9731" width="1.28515625" style="158" customWidth="1"/>
    <col min="9732" max="9732" width="12.7109375" style="158" customWidth="1"/>
    <col min="9733" max="9733" width="1.28515625" style="158" customWidth="1"/>
    <col min="9734" max="9734" width="12.7109375" style="158" customWidth="1"/>
    <col min="9735" max="9978" width="9.140625" style="158"/>
    <col min="9979" max="9979" width="3.140625" style="158" customWidth="1"/>
    <col min="9980" max="9980" width="5.42578125" style="158" customWidth="1"/>
    <col min="9981" max="9981" width="34" style="158" customWidth="1"/>
    <col min="9982" max="9982" width="13.42578125" style="158" customWidth="1"/>
    <col min="9983" max="9983" width="1.28515625" style="158" customWidth="1"/>
    <col min="9984" max="9984" width="12.7109375" style="158" customWidth="1"/>
    <col min="9985" max="9985" width="1.28515625" style="158" customWidth="1"/>
    <col min="9986" max="9986" width="12.7109375" style="158" customWidth="1"/>
    <col min="9987" max="9987" width="1.28515625" style="158" customWidth="1"/>
    <col min="9988" max="9988" width="12.7109375" style="158" customWidth="1"/>
    <col min="9989" max="9989" width="1.28515625" style="158" customWidth="1"/>
    <col min="9990" max="9990" width="12.7109375" style="158" customWidth="1"/>
    <col min="9991" max="10234" width="9.140625" style="158"/>
    <col min="10235" max="10235" width="3.140625" style="158" customWidth="1"/>
    <col min="10236" max="10236" width="5.42578125" style="158" customWidth="1"/>
    <col min="10237" max="10237" width="34" style="158" customWidth="1"/>
    <col min="10238" max="10238" width="13.42578125" style="158" customWidth="1"/>
    <col min="10239" max="10239" width="1.28515625" style="158" customWidth="1"/>
    <col min="10240" max="10240" width="12.7109375" style="158" customWidth="1"/>
    <col min="10241" max="10241" width="1.28515625" style="158" customWidth="1"/>
    <col min="10242" max="10242" width="12.7109375" style="158" customWidth="1"/>
    <col min="10243" max="10243" width="1.28515625" style="158" customWidth="1"/>
    <col min="10244" max="10244" width="12.7109375" style="158" customWidth="1"/>
    <col min="10245" max="10245" width="1.28515625" style="158" customWidth="1"/>
    <col min="10246" max="10246" width="12.7109375" style="158" customWidth="1"/>
    <col min="10247" max="10490" width="9.140625" style="158"/>
    <col min="10491" max="10491" width="3.140625" style="158" customWidth="1"/>
    <col min="10492" max="10492" width="5.42578125" style="158" customWidth="1"/>
    <col min="10493" max="10493" width="34" style="158" customWidth="1"/>
    <col min="10494" max="10494" width="13.42578125" style="158" customWidth="1"/>
    <col min="10495" max="10495" width="1.28515625" style="158" customWidth="1"/>
    <col min="10496" max="10496" width="12.7109375" style="158" customWidth="1"/>
    <col min="10497" max="10497" width="1.28515625" style="158" customWidth="1"/>
    <col min="10498" max="10498" width="12.7109375" style="158" customWidth="1"/>
    <col min="10499" max="10499" width="1.28515625" style="158" customWidth="1"/>
    <col min="10500" max="10500" width="12.7109375" style="158" customWidth="1"/>
    <col min="10501" max="10501" width="1.28515625" style="158" customWidth="1"/>
    <col min="10502" max="10502" width="12.7109375" style="158" customWidth="1"/>
    <col min="10503" max="10746" width="9.140625" style="158"/>
    <col min="10747" max="10747" width="3.140625" style="158" customWidth="1"/>
    <col min="10748" max="10748" width="5.42578125" style="158" customWidth="1"/>
    <col min="10749" max="10749" width="34" style="158" customWidth="1"/>
    <col min="10750" max="10750" width="13.42578125" style="158" customWidth="1"/>
    <col min="10751" max="10751" width="1.28515625" style="158" customWidth="1"/>
    <col min="10752" max="10752" width="12.7109375" style="158" customWidth="1"/>
    <col min="10753" max="10753" width="1.28515625" style="158" customWidth="1"/>
    <col min="10754" max="10754" width="12.7109375" style="158" customWidth="1"/>
    <col min="10755" max="10755" width="1.28515625" style="158" customWidth="1"/>
    <col min="10756" max="10756" width="12.7109375" style="158" customWidth="1"/>
    <col min="10757" max="10757" width="1.28515625" style="158" customWidth="1"/>
    <col min="10758" max="10758" width="12.7109375" style="158" customWidth="1"/>
    <col min="10759" max="11002" width="9.140625" style="158"/>
    <col min="11003" max="11003" width="3.140625" style="158" customWidth="1"/>
    <col min="11004" max="11004" width="5.42578125" style="158" customWidth="1"/>
    <col min="11005" max="11005" width="34" style="158" customWidth="1"/>
    <col min="11006" max="11006" width="13.42578125" style="158" customWidth="1"/>
    <col min="11007" max="11007" width="1.28515625" style="158" customWidth="1"/>
    <col min="11008" max="11008" width="12.7109375" style="158" customWidth="1"/>
    <col min="11009" max="11009" width="1.28515625" style="158" customWidth="1"/>
    <col min="11010" max="11010" width="12.7109375" style="158" customWidth="1"/>
    <col min="11011" max="11011" width="1.28515625" style="158" customWidth="1"/>
    <col min="11012" max="11012" width="12.7109375" style="158" customWidth="1"/>
    <col min="11013" max="11013" width="1.28515625" style="158" customWidth="1"/>
    <col min="11014" max="11014" width="12.7109375" style="158" customWidth="1"/>
    <col min="11015" max="11258" width="9.140625" style="158"/>
    <col min="11259" max="11259" width="3.140625" style="158" customWidth="1"/>
    <col min="11260" max="11260" width="5.42578125" style="158" customWidth="1"/>
    <col min="11261" max="11261" width="34" style="158" customWidth="1"/>
    <col min="11262" max="11262" width="13.42578125" style="158" customWidth="1"/>
    <col min="11263" max="11263" width="1.28515625" style="158" customWidth="1"/>
    <col min="11264" max="11264" width="12.7109375" style="158" customWidth="1"/>
    <col min="11265" max="11265" width="1.28515625" style="158" customWidth="1"/>
    <col min="11266" max="11266" width="12.7109375" style="158" customWidth="1"/>
    <col min="11267" max="11267" width="1.28515625" style="158" customWidth="1"/>
    <col min="11268" max="11268" width="12.7109375" style="158" customWidth="1"/>
    <col min="11269" max="11269" width="1.28515625" style="158" customWidth="1"/>
    <col min="11270" max="11270" width="12.7109375" style="158" customWidth="1"/>
    <col min="11271" max="11514" width="9.140625" style="158"/>
    <col min="11515" max="11515" width="3.140625" style="158" customWidth="1"/>
    <col min="11516" max="11516" width="5.42578125" style="158" customWidth="1"/>
    <col min="11517" max="11517" width="34" style="158" customWidth="1"/>
    <col min="11518" max="11518" width="13.42578125" style="158" customWidth="1"/>
    <col min="11519" max="11519" width="1.28515625" style="158" customWidth="1"/>
    <col min="11520" max="11520" width="12.7109375" style="158" customWidth="1"/>
    <col min="11521" max="11521" width="1.28515625" style="158" customWidth="1"/>
    <col min="11522" max="11522" width="12.7109375" style="158" customWidth="1"/>
    <col min="11523" max="11523" width="1.28515625" style="158" customWidth="1"/>
    <col min="11524" max="11524" width="12.7109375" style="158" customWidth="1"/>
    <col min="11525" max="11525" width="1.28515625" style="158" customWidth="1"/>
    <col min="11526" max="11526" width="12.7109375" style="158" customWidth="1"/>
    <col min="11527" max="11770" width="9.140625" style="158"/>
    <col min="11771" max="11771" width="3.140625" style="158" customWidth="1"/>
    <col min="11772" max="11772" width="5.42578125" style="158" customWidth="1"/>
    <col min="11773" max="11773" width="34" style="158" customWidth="1"/>
    <col min="11774" max="11774" width="13.42578125" style="158" customWidth="1"/>
    <col min="11775" max="11775" width="1.28515625" style="158" customWidth="1"/>
    <col min="11776" max="11776" width="12.7109375" style="158" customWidth="1"/>
    <col min="11777" max="11777" width="1.28515625" style="158" customWidth="1"/>
    <col min="11778" max="11778" width="12.7109375" style="158" customWidth="1"/>
    <col min="11779" max="11779" width="1.28515625" style="158" customWidth="1"/>
    <col min="11780" max="11780" width="12.7109375" style="158" customWidth="1"/>
    <col min="11781" max="11781" width="1.28515625" style="158" customWidth="1"/>
    <col min="11782" max="11782" width="12.7109375" style="158" customWidth="1"/>
    <col min="11783" max="12026" width="9.140625" style="158"/>
    <col min="12027" max="12027" width="3.140625" style="158" customWidth="1"/>
    <col min="12028" max="12028" width="5.42578125" style="158" customWidth="1"/>
    <col min="12029" max="12029" width="34" style="158" customWidth="1"/>
    <col min="12030" max="12030" width="13.42578125" style="158" customWidth="1"/>
    <col min="12031" max="12031" width="1.28515625" style="158" customWidth="1"/>
    <col min="12032" max="12032" width="12.7109375" style="158" customWidth="1"/>
    <col min="12033" max="12033" width="1.28515625" style="158" customWidth="1"/>
    <col min="12034" max="12034" width="12.7109375" style="158" customWidth="1"/>
    <col min="12035" max="12035" width="1.28515625" style="158" customWidth="1"/>
    <col min="12036" max="12036" width="12.7109375" style="158" customWidth="1"/>
    <col min="12037" max="12037" width="1.28515625" style="158" customWidth="1"/>
    <col min="12038" max="12038" width="12.7109375" style="158" customWidth="1"/>
    <col min="12039" max="12282" width="9.140625" style="158"/>
    <col min="12283" max="12283" width="3.140625" style="158" customWidth="1"/>
    <col min="12284" max="12284" width="5.42578125" style="158" customWidth="1"/>
    <col min="12285" max="12285" width="34" style="158" customWidth="1"/>
    <col min="12286" max="12286" width="13.42578125" style="158" customWidth="1"/>
    <col min="12287" max="12287" width="1.28515625" style="158" customWidth="1"/>
    <col min="12288" max="12288" width="12.7109375" style="158" customWidth="1"/>
    <col min="12289" max="12289" width="1.28515625" style="158" customWidth="1"/>
    <col min="12290" max="12290" width="12.7109375" style="158" customWidth="1"/>
    <col min="12291" max="12291" width="1.28515625" style="158" customWidth="1"/>
    <col min="12292" max="12292" width="12.7109375" style="158" customWidth="1"/>
    <col min="12293" max="12293" width="1.28515625" style="158" customWidth="1"/>
    <col min="12294" max="12294" width="12.7109375" style="158" customWidth="1"/>
    <col min="12295" max="12538" width="9.140625" style="158"/>
    <col min="12539" max="12539" width="3.140625" style="158" customWidth="1"/>
    <col min="12540" max="12540" width="5.42578125" style="158" customWidth="1"/>
    <col min="12541" max="12541" width="34" style="158" customWidth="1"/>
    <col min="12542" max="12542" width="13.42578125" style="158" customWidth="1"/>
    <col min="12543" max="12543" width="1.28515625" style="158" customWidth="1"/>
    <col min="12544" max="12544" width="12.7109375" style="158" customWidth="1"/>
    <col min="12545" max="12545" width="1.28515625" style="158" customWidth="1"/>
    <col min="12546" max="12546" width="12.7109375" style="158" customWidth="1"/>
    <col min="12547" max="12547" width="1.28515625" style="158" customWidth="1"/>
    <col min="12548" max="12548" width="12.7109375" style="158" customWidth="1"/>
    <col min="12549" max="12549" width="1.28515625" style="158" customWidth="1"/>
    <col min="12550" max="12550" width="12.7109375" style="158" customWidth="1"/>
    <col min="12551" max="12794" width="9.140625" style="158"/>
    <col min="12795" max="12795" width="3.140625" style="158" customWidth="1"/>
    <col min="12796" max="12796" width="5.42578125" style="158" customWidth="1"/>
    <col min="12797" max="12797" width="34" style="158" customWidth="1"/>
    <col min="12798" max="12798" width="13.42578125" style="158" customWidth="1"/>
    <col min="12799" max="12799" width="1.28515625" style="158" customWidth="1"/>
    <col min="12800" max="12800" width="12.7109375" style="158" customWidth="1"/>
    <col min="12801" max="12801" width="1.28515625" style="158" customWidth="1"/>
    <col min="12802" max="12802" width="12.7109375" style="158" customWidth="1"/>
    <col min="12803" max="12803" width="1.28515625" style="158" customWidth="1"/>
    <col min="12804" max="12804" width="12.7109375" style="158" customWidth="1"/>
    <col min="12805" max="12805" width="1.28515625" style="158" customWidth="1"/>
    <col min="12806" max="12806" width="12.7109375" style="158" customWidth="1"/>
    <col min="12807" max="13050" width="9.140625" style="158"/>
    <col min="13051" max="13051" width="3.140625" style="158" customWidth="1"/>
    <col min="13052" max="13052" width="5.42578125" style="158" customWidth="1"/>
    <col min="13053" max="13053" width="34" style="158" customWidth="1"/>
    <col min="13054" max="13054" width="13.42578125" style="158" customWidth="1"/>
    <col min="13055" max="13055" width="1.28515625" style="158" customWidth="1"/>
    <col min="13056" max="13056" width="12.7109375" style="158" customWidth="1"/>
    <col min="13057" max="13057" width="1.28515625" style="158" customWidth="1"/>
    <col min="13058" max="13058" width="12.7109375" style="158" customWidth="1"/>
    <col min="13059" max="13059" width="1.28515625" style="158" customWidth="1"/>
    <col min="13060" max="13060" width="12.7109375" style="158" customWidth="1"/>
    <col min="13061" max="13061" width="1.28515625" style="158" customWidth="1"/>
    <col min="13062" max="13062" width="12.7109375" style="158" customWidth="1"/>
    <col min="13063" max="13306" width="9.140625" style="158"/>
    <col min="13307" max="13307" width="3.140625" style="158" customWidth="1"/>
    <col min="13308" max="13308" width="5.42578125" style="158" customWidth="1"/>
    <col min="13309" max="13309" width="34" style="158" customWidth="1"/>
    <col min="13310" max="13310" width="13.42578125" style="158" customWidth="1"/>
    <col min="13311" max="13311" width="1.28515625" style="158" customWidth="1"/>
    <col min="13312" max="13312" width="12.7109375" style="158" customWidth="1"/>
    <col min="13313" max="13313" width="1.28515625" style="158" customWidth="1"/>
    <col min="13314" max="13314" width="12.7109375" style="158" customWidth="1"/>
    <col min="13315" max="13315" width="1.28515625" style="158" customWidth="1"/>
    <col min="13316" max="13316" width="12.7109375" style="158" customWidth="1"/>
    <col min="13317" max="13317" width="1.28515625" style="158" customWidth="1"/>
    <col min="13318" max="13318" width="12.7109375" style="158" customWidth="1"/>
    <col min="13319" max="13562" width="9.140625" style="158"/>
    <col min="13563" max="13563" width="3.140625" style="158" customWidth="1"/>
    <col min="13564" max="13564" width="5.42578125" style="158" customWidth="1"/>
    <col min="13565" max="13565" width="34" style="158" customWidth="1"/>
    <col min="13566" max="13566" width="13.42578125" style="158" customWidth="1"/>
    <col min="13567" max="13567" width="1.28515625" style="158" customWidth="1"/>
    <col min="13568" max="13568" width="12.7109375" style="158" customWidth="1"/>
    <col min="13569" max="13569" width="1.28515625" style="158" customWidth="1"/>
    <col min="13570" max="13570" width="12.7109375" style="158" customWidth="1"/>
    <col min="13571" max="13571" width="1.28515625" style="158" customWidth="1"/>
    <col min="13572" max="13572" width="12.7109375" style="158" customWidth="1"/>
    <col min="13573" max="13573" width="1.28515625" style="158" customWidth="1"/>
    <col min="13574" max="13574" width="12.7109375" style="158" customWidth="1"/>
    <col min="13575" max="13818" width="9.140625" style="158"/>
    <col min="13819" max="13819" width="3.140625" style="158" customWidth="1"/>
    <col min="13820" max="13820" width="5.42578125" style="158" customWidth="1"/>
    <col min="13821" max="13821" width="34" style="158" customWidth="1"/>
    <col min="13822" max="13822" width="13.42578125" style="158" customWidth="1"/>
    <col min="13823" max="13823" width="1.28515625" style="158" customWidth="1"/>
    <col min="13824" max="13824" width="12.7109375" style="158" customWidth="1"/>
    <col min="13825" max="13825" width="1.28515625" style="158" customWidth="1"/>
    <col min="13826" max="13826" width="12.7109375" style="158" customWidth="1"/>
    <col min="13827" max="13827" width="1.28515625" style="158" customWidth="1"/>
    <col min="13828" max="13828" width="12.7109375" style="158" customWidth="1"/>
    <col min="13829" max="13829" width="1.28515625" style="158" customWidth="1"/>
    <col min="13830" max="13830" width="12.7109375" style="158" customWidth="1"/>
    <col min="13831" max="14074" width="9.140625" style="158"/>
    <col min="14075" max="14075" width="3.140625" style="158" customWidth="1"/>
    <col min="14076" max="14076" width="5.42578125" style="158" customWidth="1"/>
    <col min="14077" max="14077" width="34" style="158" customWidth="1"/>
    <col min="14078" max="14078" width="13.42578125" style="158" customWidth="1"/>
    <col min="14079" max="14079" width="1.28515625" style="158" customWidth="1"/>
    <col min="14080" max="14080" width="12.7109375" style="158" customWidth="1"/>
    <col min="14081" max="14081" width="1.28515625" style="158" customWidth="1"/>
    <col min="14082" max="14082" width="12.7109375" style="158" customWidth="1"/>
    <col min="14083" max="14083" width="1.28515625" style="158" customWidth="1"/>
    <col min="14084" max="14084" width="12.7109375" style="158" customWidth="1"/>
    <col min="14085" max="14085" width="1.28515625" style="158" customWidth="1"/>
    <col min="14086" max="14086" width="12.7109375" style="158" customWidth="1"/>
    <col min="14087" max="14330" width="9.140625" style="158"/>
    <col min="14331" max="14331" width="3.140625" style="158" customWidth="1"/>
    <col min="14332" max="14332" width="5.42578125" style="158" customWidth="1"/>
    <col min="14333" max="14333" width="34" style="158" customWidth="1"/>
    <col min="14334" max="14334" width="13.42578125" style="158" customWidth="1"/>
    <col min="14335" max="14335" width="1.28515625" style="158" customWidth="1"/>
    <col min="14336" max="14336" width="12.7109375" style="158" customWidth="1"/>
    <col min="14337" max="14337" width="1.28515625" style="158" customWidth="1"/>
    <col min="14338" max="14338" width="12.7109375" style="158" customWidth="1"/>
    <col min="14339" max="14339" width="1.28515625" style="158" customWidth="1"/>
    <col min="14340" max="14340" width="12.7109375" style="158" customWidth="1"/>
    <col min="14341" max="14341" width="1.28515625" style="158" customWidth="1"/>
    <col min="14342" max="14342" width="12.7109375" style="158" customWidth="1"/>
    <col min="14343" max="14586" width="9.140625" style="158"/>
    <col min="14587" max="14587" width="3.140625" style="158" customWidth="1"/>
    <col min="14588" max="14588" width="5.42578125" style="158" customWidth="1"/>
    <col min="14589" max="14589" width="34" style="158" customWidth="1"/>
    <col min="14590" max="14590" width="13.42578125" style="158" customWidth="1"/>
    <col min="14591" max="14591" width="1.28515625" style="158" customWidth="1"/>
    <col min="14592" max="14592" width="12.7109375" style="158" customWidth="1"/>
    <col min="14593" max="14593" width="1.28515625" style="158" customWidth="1"/>
    <col min="14594" max="14594" width="12.7109375" style="158" customWidth="1"/>
    <col min="14595" max="14595" width="1.28515625" style="158" customWidth="1"/>
    <col min="14596" max="14596" width="12.7109375" style="158" customWidth="1"/>
    <col min="14597" max="14597" width="1.28515625" style="158" customWidth="1"/>
    <col min="14598" max="14598" width="12.7109375" style="158" customWidth="1"/>
    <col min="14599" max="14842" width="9.140625" style="158"/>
    <col min="14843" max="14843" width="3.140625" style="158" customWidth="1"/>
    <col min="14844" max="14844" width="5.42578125" style="158" customWidth="1"/>
    <col min="14845" max="14845" width="34" style="158" customWidth="1"/>
    <col min="14846" max="14846" width="13.42578125" style="158" customWidth="1"/>
    <col min="14847" max="14847" width="1.28515625" style="158" customWidth="1"/>
    <col min="14848" max="14848" width="12.7109375" style="158" customWidth="1"/>
    <col min="14849" max="14849" width="1.28515625" style="158" customWidth="1"/>
    <col min="14850" max="14850" width="12.7109375" style="158" customWidth="1"/>
    <col min="14851" max="14851" width="1.28515625" style="158" customWidth="1"/>
    <col min="14852" max="14852" width="12.7109375" style="158" customWidth="1"/>
    <col min="14853" max="14853" width="1.28515625" style="158" customWidth="1"/>
    <col min="14854" max="14854" width="12.7109375" style="158" customWidth="1"/>
    <col min="14855" max="15098" width="9.140625" style="158"/>
    <col min="15099" max="15099" width="3.140625" style="158" customWidth="1"/>
    <col min="15100" max="15100" width="5.42578125" style="158" customWidth="1"/>
    <col min="15101" max="15101" width="34" style="158" customWidth="1"/>
    <col min="15102" max="15102" width="13.42578125" style="158" customWidth="1"/>
    <col min="15103" max="15103" width="1.28515625" style="158" customWidth="1"/>
    <col min="15104" max="15104" width="12.7109375" style="158" customWidth="1"/>
    <col min="15105" max="15105" width="1.28515625" style="158" customWidth="1"/>
    <col min="15106" max="15106" width="12.7109375" style="158" customWidth="1"/>
    <col min="15107" max="15107" width="1.28515625" style="158" customWidth="1"/>
    <col min="15108" max="15108" width="12.7109375" style="158" customWidth="1"/>
    <col min="15109" max="15109" width="1.28515625" style="158" customWidth="1"/>
    <col min="15110" max="15110" width="12.7109375" style="158" customWidth="1"/>
    <col min="15111" max="15354" width="9.140625" style="158"/>
    <col min="15355" max="15355" width="3.140625" style="158" customWidth="1"/>
    <col min="15356" max="15356" width="5.42578125" style="158" customWidth="1"/>
    <col min="15357" max="15357" width="34" style="158" customWidth="1"/>
    <col min="15358" max="15358" width="13.42578125" style="158" customWidth="1"/>
    <col min="15359" max="15359" width="1.28515625" style="158" customWidth="1"/>
    <col min="15360" max="15360" width="12.7109375" style="158" customWidth="1"/>
    <col min="15361" max="15361" width="1.28515625" style="158" customWidth="1"/>
    <col min="15362" max="15362" width="12.7109375" style="158" customWidth="1"/>
    <col min="15363" max="15363" width="1.28515625" style="158" customWidth="1"/>
    <col min="15364" max="15364" width="12.7109375" style="158" customWidth="1"/>
    <col min="15365" max="15365" width="1.28515625" style="158" customWidth="1"/>
    <col min="15366" max="15366" width="12.7109375" style="158" customWidth="1"/>
    <col min="15367" max="15610" width="9.140625" style="158"/>
    <col min="15611" max="15611" width="3.140625" style="158" customWidth="1"/>
    <col min="15612" max="15612" width="5.42578125" style="158" customWidth="1"/>
    <col min="15613" max="15613" width="34" style="158" customWidth="1"/>
    <col min="15614" max="15614" width="13.42578125" style="158" customWidth="1"/>
    <col min="15615" max="15615" width="1.28515625" style="158" customWidth="1"/>
    <col min="15616" max="15616" width="12.7109375" style="158" customWidth="1"/>
    <col min="15617" max="15617" width="1.28515625" style="158" customWidth="1"/>
    <col min="15618" max="15618" width="12.7109375" style="158" customWidth="1"/>
    <col min="15619" max="15619" width="1.28515625" style="158" customWidth="1"/>
    <col min="15620" max="15620" width="12.7109375" style="158" customWidth="1"/>
    <col min="15621" max="15621" width="1.28515625" style="158" customWidth="1"/>
    <col min="15622" max="15622" width="12.7109375" style="158" customWidth="1"/>
    <col min="15623" max="15866" width="9.140625" style="158"/>
    <col min="15867" max="15867" width="3.140625" style="158" customWidth="1"/>
    <col min="15868" max="15868" width="5.42578125" style="158" customWidth="1"/>
    <col min="15869" max="15869" width="34" style="158" customWidth="1"/>
    <col min="15870" max="15870" width="13.42578125" style="158" customWidth="1"/>
    <col min="15871" max="15871" width="1.28515625" style="158" customWidth="1"/>
    <col min="15872" max="15872" width="12.7109375" style="158" customWidth="1"/>
    <col min="15873" max="15873" width="1.28515625" style="158" customWidth="1"/>
    <col min="15874" max="15874" width="12.7109375" style="158" customWidth="1"/>
    <col min="15875" max="15875" width="1.28515625" style="158" customWidth="1"/>
    <col min="15876" max="15876" width="12.7109375" style="158" customWidth="1"/>
    <col min="15877" max="15877" width="1.28515625" style="158" customWidth="1"/>
    <col min="15878" max="15878" width="12.7109375" style="158" customWidth="1"/>
    <col min="15879" max="16122" width="9.140625" style="158"/>
    <col min="16123" max="16123" width="3.140625" style="158" customWidth="1"/>
    <col min="16124" max="16124" width="5.42578125" style="158" customWidth="1"/>
    <col min="16125" max="16125" width="34" style="158" customWidth="1"/>
    <col min="16126" max="16126" width="13.42578125" style="158" customWidth="1"/>
    <col min="16127" max="16127" width="1.28515625" style="158" customWidth="1"/>
    <col min="16128" max="16128" width="12.7109375" style="158" customWidth="1"/>
    <col min="16129" max="16129" width="1.28515625" style="158" customWidth="1"/>
    <col min="16130" max="16130" width="12.7109375" style="158" customWidth="1"/>
    <col min="16131" max="16131" width="1.28515625" style="158" customWidth="1"/>
    <col min="16132" max="16132" width="12.7109375" style="158" customWidth="1"/>
    <col min="16133" max="16133" width="1.28515625" style="158" customWidth="1"/>
    <col min="16134" max="16134" width="12.7109375" style="158" customWidth="1"/>
    <col min="16135" max="16384" width="9.140625" style="158"/>
  </cols>
  <sheetData>
    <row r="1" spans="1:21" ht="15" customHeight="1" x14ac:dyDescent="0.25">
      <c r="A1" s="492" t="s">
        <v>118</v>
      </c>
      <c r="B1" s="492"/>
      <c r="C1" s="492"/>
      <c r="D1" s="492"/>
      <c r="E1" s="492"/>
      <c r="F1" s="492"/>
      <c r="G1" s="492"/>
      <c r="H1" s="492"/>
      <c r="I1" s="492"/>
      <c r="J1" s="492"/>
      <c r="K1" s="492"/>
    </row>
    <row r="2" spans="1:21" s="156" customFormat="1" ht="12.75" customHeight="1" x14ac:dyDescent="0.15">
      <c r="A2" s="470" t="s">
        <v>564</v>
      </c>
      <c r="B2" s="470"/>
      <c r="C2" s="470"/>
      <c r="D2" s="470"/>
      <c r="E2" s="470"/>
      <c r="F2" s="470"/>
      <c r="G2" s="470"/>
      <c r="H2" s="470"/>
      <c r="I2" s="470"/>
      <c r="J2" s="470"/>
      <c r="K2" s="470"/>
      <c r="L2" s="470"/>
      <c r="M2" s="153"/>
    </row>
    <row r="3" spans="1:21" s="156" customFormat="1" ht="16.5" customHeight="1" x14ac:dyDescent="0.15">
      <c r="A3" s="493" t="s">
        <v>575</v>
      </c>
      <c r="B3" s="493"/>
      <c r="C3" s="493"/>
      <c r="D3" s="493"/>
      <c r="E3" s="493"/>
      <c r="F3" s="493"/>
      <c r="G3" s="493"/>
      <c r="H3" s="493"/>
      <c r="I3" s="493"/>
      <c r="J3" s="493"/>
      <c r="K3" s="493"/>
      <c r="L3" s="493"/>
      <c r="M3" s="153"/>
    </row>
    <row r="4" spans="1:21" s="41" customFormat="1" ht="14.25" customHeight="1" x14ac:dyDescent="0.2">
      <c r="A4" s="13"/>
      <c r="B4" s="13"/>
      <c r="C4" s="13"/>
      <c r="D4" s="66"/>
      <c r="E4" s="150"/>
      <c r="F4" s="13"/>
      <c r="G4" s="120"/>
      <c r="H4" s="13"/>
      <c r="I4" s="120"/>
      <c r="J4" s="13"/>
      <c r="K4" s="120"/>
      <c r="L4" s="13"/>
      <c r="M4" s="133"/>
    </row>
    <row r="5" spans="1:21" s="41" customFormat="1" ht="28.5" customHeight="1" x14ac:dyDescent="0.2">
      <c r="A5" s="411"/>
      <c r="B5" s="412"/>
      <c r="C5" s="412"/>
      <c r="D5" s="496" t="s">
        <v>497</v>
      </c>
      <c r="E5" s="497"/>
      <c r="F5" s="497"/>
      <c r="G5" s="497"/>
      <c r="H5" s="497"/>
      <c r="I5" s="498"/>
      <c r="J5" s="413" t="s">
        <v>498</v>
      </c>
      <c r="K5" s="414"/>
      <c r="L5" s="415" t="s">
        <v>499</v>
      </c>
      <c r="M5" s="416"/>
      <c r="O5" s="321"/>
    </row>
    <row r="6" spans="1:21" s="41" customFormat="1" ht="15.75" customHeight="1" x14ac:dyDescent="0.2">
      <c r="A6" s="417"/>
      <c r="B6" s="499" t="s">
        <v>495</v>
      </c>
      <c r="C6" s="499"/>
      <c r="D6" s="418" t="s">
        <v>43</v>
      </c>
      <c r="E6" s="419"/>
      <c r="F6" s="418" t="s">
        <v>42</v>
      </c>
      <c r="G6" s="419"/>
      <c r="H6" s="418" t="s">
        <v>32</v>
      </c>
      <c r="I6" s="419"/>
      <c r="J6" s="418" t="s">
        <v>44</v>
      </c>
      <c r="K6" s="419"/>
      <c r="L6" s="418" t="s">
        <v>44</v>
      </c>
      <c r="M6" s="416"/>
      <c r="O6" s="352"/>
      <c r="P6" s="352"/>
      <c r="Q6" s="352"/>
      <c r="R6" s="352"/>
      <c r="S6" s="352"/>
      <c r="T6" s="352"/>
      <c r="U6" s="352"/>
    </row>
    <row r="7" spans="1:21" s="41" customFormat="1" ht="27" customHeight="1" x14ac:dyDescent="0.2">
      <c r="A7" s="420"/>
      <c r="B7" s="421" t="s">
        <v>116</v>
      </c>
      <c r="C7" s="422"/>
      <c r="D7" s="423" t="s">
        <v>569</v>
      </c>
      <c r="E7" s="424"/>
      <c r="F7" s="423" t="s">
        <v>592</v>
      </c>
      <c r="G7" s="424"/>
      <c r="H7" s="423" t="s">
        <v>601</v>
      </c>
      <c r="I7" s="424"/>
      <c r="J7" s="423" t="s">
        <v>610</v>
      </c>
      <c r="K7" s="424"/>
      <c r="L7" s="423" t="s">
        <v>510</v>
      </c>
      <c r="M7" s="416"/>
    </row>
    <row r="8" spans="1:21" ht="30" customHeight="1" x14ac:dyDescent="0.25">
      <c r="A8" s="425">
        <v>1</v>
      </c>
      <c r="B8" s="426" t="s">
        <v>115</v>
      </c>
      <c r="C8" s="427"/>
      <c r="D8" s="391">
        <v>1404.2070000000001</v>
      </c>
      <c r="E8" s="390" t="s">
        <v>121</v>
      </c>
      <c r="F8" s="391">
        <v>1304.1389999999999</v>
      </c>
      <c r="G8" s="390" t="s">
        <v>121</v>
      </c>
      <c r="H8" s="391">
        <v>1236.3</v>
      </c>
      <c r="I8" s="395" t="s">
        <v>207</v>
      </c>
      <c r="J8" s="391">
        <v>1120.259</v>
      </c>
      <c r="K8" s="390" t="s">
        <v>121</v>
      </c>
      <c r="L8" s="391">
        <v>1330.1790000000001</v>
      </c>
      <c r="M8" s="428" t="s">
        <v>121</v>
      </c>
    </row>
    <row r="9" spans="1:21" ht="20.100000000000001" customHeight="1" x14ac:dyDescent="0.25">
      <c r="A9" s="425"/>
      <c r="B9" s="429" t="s">
        <v>88</v>
      </c>
      <c r="C9" s="427" t="s">
        <v>114</v>
      </c>
      <c r="D9" s="391">
        <v>55.192</v>
      </c>
      <c r="E9" s="390" t="s">
        <v>121</v>
      </c>
      <c r="F9" s="391">
        <v>139.80000000000001</v>
      </c>
      <c r="G9" s="390" t="s">
        <v>121</v>
      </c>
      <c r="H9" s="391">
        <v>144.34100000000001</v>
      </c>
      <c r="I9" s="395" t="s">
        <v>207</v>
      </c>
      <c r="J9" s="391">
        <v>50.938000000000002</v>
      </c>
      <c r="K9" s="390" t="s">
        <v>121</v>
      </c>
      <c r="L9" s="391">
        <v>97.429000000000002</v>
      </c>
      <c r="M9" s="428" t="s">
        <v>121</v>
      </c>
    </row>
    <row r="10" spans="1:21" ht="14.25" customHeight="1" x14ac:dyDescent="0.25">
      <c r="A10" s="425"/>
      <c r="B10" s="426"/>
      <c r="C10" s="427" t="s">
        <v>113</v>
      </c>
      <c r="D10" s="391">
        <v>1132.414</v>
      </c>
      <c r="E10" s="390" t="s">
        <v>121</v>
      </c>
      <c r="F10" s="391">
        <v>975.93899999999996</v>
      </c>
      <c r="G10" s="390" t="s">
        <v>121</v>
      </c>
      <c r="H10" s="391">
        <v>891.55799999999999</v>
      </c>
      <c r="I10" s="395" t="s">
        <v>121</v>
      </c>
      <c r="J10" s="391">
        <v>886.77300000000002</v>
      </c>
      <c r="K10" s="390" t="s">
        <v>121</v>
      </c>
      <c r="L10" s="391">
        <v>1055.298</v>
      </c>
      <c r="M10" s="428" t="s">
        <v>121</v>
      </c>
    </row>
    <row r="11" spans="1:21" s="57" customFormat="1" ht="18" customHeight="1" x14ac:dyDescent="0.25">
      <c r="A11" s="425">
        <v>2</v>
      </c>
      <c r="B11" s="426" t="s">
        <v>112</v>
      </c>
      <c r="C11" s="427"/>
      <c r="D11" s="391">
        <v>5144.1000000000004</v>
      </c>
      <c r="E11" s="390" t="s">
        <v>121</v>
      </c>
      <c r="F11" s="391">
        <v>5858.6379999999999</v>
      </c>
      <c r="G11" s="390" t="s">
        <v>121</v>
      </c>
      <c r="H11" s="391">
        <v>5133.3459999999995</v>
      </c>
      <c r="I11" s="395" t="s">
        <v>207</v>
      </c>
      <c r="J11" s="391">
        <v>4666.38</v>
      </c>
      <c r="K11" s="390" t="s">
        <v>121</v>
      </c>
      <c r="L11" s="391">
        <v>4888.66</v>
      </c>
      <c r="M11" s="428" t="s">
        <v>121</v>
      </c>
    </row>
    <row r="12" spans="1:21" ht="18" customHeight="1" x14ac:dyDescent="0.25">
      <c r="A12" s="425">
        <v>3</v>
      </c>
      <c r="B12" s="426" t="s">
        <v>111</v>
      </c>
      <c r="C12" s="427"/>
      <c r="D12" s="391">
        <v>1357.71</v>
      </c>
      <c r="E12" s="390" t="s">
        <v>121</v>
      </c>
      <c r="F12" s="391">
        <v>1255.3579999999999</v>
      </c>
      <c r="G12" s="390" t="s">
        <v>121</v>
      </c>
      <c r="H12" s="391">
        <v>1167.5740000000001</v>
      </c>
      <c r="I12" s="395" t="s">
        <v>207</v>
      </c>
      <c r="J12" s="391">
        <v>1216.9960000000001</v>
      </c>
      <c r="K12" s="390" t="s">
        <v>121</v>
      </c>
      <c r="L12" s="391">
        <v>1172.0930000000001</v>
      </c>
      <c r="M12" s="428" t="s">
        <v>121</v>
      </c>
    </row>
    <row r="13" spans="1:21" ht="20.100000000000001" customHeight="1" x14ac:dyDescent="0.25">
      <c r="A13" s="425"/>
      <c r="B13" s="429" t="s">
        <v>88</v>
      </c>
      <c r="C13" s="427" t="s">
        <v>110</v>
      </c>
      <c r="D13" s="391">
        <v>564.20100000000002</v>
      </c>
      <c r="E13" s="390" t="s">
        <v>121</v>
      </c>
      <c r="F13" s="391">
        <v>609.58299999999997</v>
      </c>
      <c r="G13" s="390" t="s">
        <v>121</v>
      </c>
      <c r="H13" s="391">
        <v>541.12800000000004</v>
      </c>
      <c r="I13" s="395" t="s">
        <v>207</v>
      </c>
      <c r="J13" s="391">
        <v>660.13900000000001</v>
      </c>
      <c r="K13" s="390" t="s">
        <v>121</v>
      </c>
      <c r="L13" s="391">
        <v>581.08000000000004</v>
      </c>
      <c r="M13" s="428" t="s">
        <v>121</v>
      </c>
    </row>
    <row r="14" spans="1:21" ht="12" customHeight="1" x14ac:dyDescent="0.25">
      <c r="A14" s="425"/>
      <c r="B14" s="426"/>
      <c r="C14" s="427" t="s">
        <v>109</v>
      </c>
      <c r="D14" s="391">
        <v>15.964</v>
      </c>
      <c r="E14" s="390"/>
      <c r="F14" s="391">
        <v>61.158999999999999</v>
      </c>
      <c r="G14" s="390" t="s">
        <v>121</v>
      </c>
      <c r="H14" s="391">
        <v>30.277000000000001</v>
      </c>
      <c r="I14" s="395"/>
      <c r="J14" s="391">
        <v>63.953000000000003</v>
      </c>
      <c r="K14" s="390" t="s">
        <v>121</v>
      </c>
      <c r="L14" s="391">
        <v>99.69</v>
      </c>
      <c r="M14" s="428"/>
    </row>
    <row r="15" spans="1:21" s="154" customFormat="1" ht="18" customHeight="1" x14ac:dyDescent="0.2">
      <c r="A15" s="430"/>
      <c r="B15" s="431"/>
      <c r="C15" s="432" t="s">
        <v>108</v>
      </c>
      <c r="D15" s="433">
        <v>167.02500000000001</v>
      </c>
      <c r="E15" s="390" t="s">
        <v>121</v>
      </c>
      <c r="F15" s="433">
        <v>157.833</v>
      </c>
      <c r="G15" s="390" t="s">
        <v>121</v>
      </c>
      <c r="H15" s="433">
        <v>210.96600000000001</v>
      </c>
      <c r="I15" s="395"/>
      <c r="J15" s="433">
        <v>159.804</v>
      </c>
      <c r="K15" s="390" t="s">
        <v>121</v>
      </c>
      <c r="L15" s="433">
        <v>118.182</v>
      </c>
      <c r="M15" s="428" t="s">
        <v>121</v>
      </c>
    </row>
    <row r="16" spans="1:21" s="154" customFormat="1" ht="18" customHeight="1" x14ac:dyDescent="0.15">
      <c r="A16" s="430">
        <v>4</v>
      </c>
      <c r="B16" s="431" t="s">
        <v>107</v>
      </c>
      <c r="C16" s="432"/>
      <c r="D16" s="433">
        <v>88.224999999999994</v>
      </c>
      <c r="E16" s="434" t="s">
        <v>121</v>
      </c>
      <c r="F16" s="433">
        <v>92.38</v>
      </c>
      <c r="G16" s="434" t="s">
        <v>121</v>
      </c>
      <c r="H16" s="433">
        <v>102.027</v>
      </c>
      <c r="I16" s="435" t="s">
        <v>121</v>
      </c>
      <c r="J16" s="433">
        <v>90.281000000000006</v>
      </c>
      <c r="K16" s="434" t="s">
        <v>121</v>
      </c>
      <c r="L16" s="433">
        <v>121.777</v>
      </c>
      <c r="M16" s="436" t="s">
        <v>121</v>
      </c>
    </row>
    <row r="17" spans="1:13" s="154" customFormat="1" ht="18" customHeight="1" x14ac:dyDescent="0.15">
      <c r="A17" s="430">
        <v>5</v>
      </c>
      <c r="B17" s="431" t="s">
        <v>106</v>
      </c>
      <c r="C17" s="432"/>
      <c r="D17" s="433">
        <v>2.4E-2</v>
      </c>
      <c r="E17" s="434"/>
      <c r="F17" s="433">
        <v>3.2000000000000001E-2</v>
      </c>
      <c r="G17" s="434"/>
      <c r="H17" s="433">
        <v>8.9999999999999993E-3</v>
      </c>
      <c r="I17" s="435"/>
      <c r="J17" s="433">
        <v>0.128</v>
      </c>
      <c r="K17" s="434"/>
      <c r="L17" s="433">
        <v>8.5000000000000006E-2</v>
      </c>
      <c r="M17" s="436"/>
    </row>
    <row r="18" spans="1:13" ht="24" customHeight="1" x14ac:dyDescent="0.25">
      <c r="A18" s="430">
        <v>6</v>
      </c>
      <c r="B18" s="494" t="s">
        <v>122</v>
      </c>
      <c r="C18" s="494"/>
      <c r="D18" s="391">
        <v>586.63699999999994</v>
      </c>
      <c r="E18" s="390" t="s">
        <v>121</v>
      </c>
      <c r="F18" s="391">
        <v>615.03599999999994</v>
      </c>
      <c r="G18" s="390" t="s">
        <v>121</v>
      </c>
      <c r="H18" s="391">
        <v>678.83199999999999</v>
      </c>
      <c r="I18" s="395" t="s">
        <v>207</v>
      </c>
      <c r="J18" s="391">
        <v>427.51900000000001</v>
      </c>
      <c r="K18" s="390" t="s">
        <v>121</v>
      </c>
      <c r="L18" s="391">
        <v>600.37800000000004</v>
      </c>
      <c r="M18" s="428" t="s">
        <v>121</v>
      </c>
    </row>
    <row r="19" spans="1:13" ht="20.100000000000001" customHeight="1" x14ac:dyDescent="0.25">
      <c r="A19" s="425"/>
      <c r="B19" s="429" t="s">
        <v>88</v>
      </c>
      <c r="C19" s="427" t="s">
        <v>105</v>
      </c>
      <c r="D19" s="391">
        <v>7.3940000000000001</v>
      </c>
      <c r="E19" s="390" t="s">
        <v>121</v>
      </c>
      <c r="F19" s="391">
        <v>16.052</v>
      </c>
      <c r="G19" s="390" t="s">
        <v>121</v>
      </c>
      <c r="H19" s="391">
        <v>12.042999999999999</v>
      </c>
      <c r="I19" s="395"/>
      <c r="J19" s="391">
        <v>7.76</v>
      </c>
      <c r="K19" s="390" t="s">
        <v>121</v>
      </c>
      <c r="L19" s="391">
        <v>3.988</v>
      </c>
      <c r="M19" s="428" t="s">
        <v>121</v>
      </c>
    </row>
    <row r="20" spans="1:13" ht="14.25" customHeight="1" x14ac:dyDescent="0.25">
      <c r="A20" s="425"/>
      <c r="B20" s="426"/>
      <c r="C20" s="427" t="s">
        <v>104</v>
      </c>
      <c r="D20" s="391">
        <v>414.79500000000002</v>
      </c>
      <c r="E20" s="390" t="s">
        <v>121</v>
      </c>
      <c r="F20" s="391">
        <v>509.976</v>
      </c>
      <c r="G20" s="390" t="s">
        <v>121</v>
      </c>
      <c r="H20" s="391">
        <v>565.47400000000005</v>
      </c>
      <c r="I20" s="395" t="s">
        <v>207</v>
      </c>
      <c r="J20" s="391">
        <v>304.95600000000002</v>
      </c>
      <c r="K20" s="390" t="s">
        <v>121</v>
      </c>
      <c r="L20" s="391">
        <v>419.60300000000001</v>
      </c>
      <c r="M20" s="428" t="s">
        <v>121</v>
      </c>
    </row>
    <row r="21" spans="1:13" ht="13.5" customHeight="1" x14ac:dyDescent="0.25">
      <c r="A21" s="425"/>
      <c r="B21" s="426"/>
      <c r="C21" s="427" t="s">
        <v>103</v>
      </c>
      <c r="D21" s="391">
        <v>141.21899999999999</v>
      </c>
      <c r="E21" s="390" t="s">
        <v>121</v>
      </c>
      <c r="F21" s="391">
        <v>81.938999999999993</v>
      </c>
      <c r="G21" s="390" t="s">
        <v>121</v>
      </c>
      <c r="H21" s="391">
        <v>78.754000000000005</v>
      </c>
      <c r="I21" s="395" t="s">
        <v>207</v>
      </c>
      <c r="J21" s="391">
        <v>77.194000000000003</v>
      </c>
      <c r="K21" s="390" t="s">
        <v>121</v>
      </c>
      <c r="L21" s="391">
        <v>138.45500000000001</v>
      </c>
      <c r="M21" s="428" t="s">
        <v>121</v>
      </c>
    </row>
    <row r="22" spans="1:13" s="154" customFormat="1" ht="17.25" customHeight="1" x14ac:dyDescent="0.2">
      <c r="A22" s="430"/>
      <c r="B22" s="431"/>
      <c r="C22" s="432" t="s">
        <v>102</v>
      </c>
      <c r="D22" s="433">
        <v>8.8049999999999997</v>
      </c>
      <c r="E22" s="390" t="s">
        <v>121</v>
      </c>
      <c r="F22" s="433">
        <v>1.2889999999999999</v>
      </c>
      <c r="G22" s="390"/>
      <c r="H22" s="433">
        <v>5.0380000000000003</v>
      </c>
      <c r="I22" s="395" t="s">
        <v>121</v>
      </c>
      <c r="J22" s="433">
        <v>6.8540000000000001</v>
      </c>
      <c r="K22" s="390" t="s">
        <v>121</v>
      </c>
      <c r="L22" s="433">
        <v>4.258</v>
      </c>
      <c r="M22" s="428" t="s">
        <v>121</v>
      </c>
    </row>
    <row r="23" spans="1:13" ht="27" customHeight="1" x14ac:dyDescent="0.25">
      <c r="A23" s="430">
        <v>7</v>
      </c>
      <c r="B23" s="494" t="s">
        <v>150</v>
      </c>
      <c r="C23" s="494"/>
      <c r="D23" s="391">
        <v>3479.9569999999999</v>
      </c>
      <c r="E23" s="390" t="s">
        <v>121</v>
      </c>
      <c r="F23" s="391">
        <v>3859.9050000000002</v>
      </c>
      <c r="G23" s="390" t="s">
        <v>121</v>
      </c>
      <c r="H23" s="391">
        <v>4029.3380000000002</v>
      </c>
      <c r="I23" s="395" t="s">
        <v>207</v>
      </c>
      <c r="J23" s="391">
        <v>3604.6950000000002</v>
      </c>
      <c r="K23" s="390" t="s">
        <v>121</v>
      </c>
      <c r="L23" s="391">
        <v>3526.7020000000002</v>
      </c>
      <c r="M23" s="428" t="s">
        <v>121</v>
      </c>
    </row>
    <row r="24" spans="1:13" s="62" customFormat="1" ht="18" customHeight="1" x14ac:dyDescent="0.25">
      <c r="A24" s="437"/>
      <c r="B24" s="429" t="s">
        <v>88</v>
      </c>
      <c r="C24" s="427" t="s">
        <v>101</v>
      </c>
      <c r="D24" s="391">
        <v>220.13499999999999</v>
      </c>
      <c r="E24" s="390" t="s">
        <v>121</v>
      </c>
      <c r="F24" s="391">
        <v>291.04199999999997</v>
      </c>
      <c r="G24" s="390" t="s">
        <v>121</v>
      </c>
      <c r="H24" s="391">
        <v>385.95600000000002</v>
      </c>
      <c r="I24" s="395" t="s">
        <v>207</v>
      </c>
      <c r="J24" s="391">
        <v>302.23399999999998</v>
      </c>
      <c r="K24" s="390" t="s">
        <v>121</v>
      </c>
      <c r="L24" s="391">
        <v>246.619</v>
      </c>
      <c r="M24" s="428" t="s">
        <v>121</v>
      </c>
    </row>
    <row r="25" spans="1:13" s="154" customFormat="1" ht="18" customHeight="1" x14ac:dyDescent="0.2">
      <c r="A25" s="430"/>
      <c r="B25" s="438"/>
      <c r="C25" s="432" t="s">
        <v>100</v>
      </c>
      <c r="D25" s="433">
        <v>3259.8229999999999</v>
      </c>
      <c r="E25" s="390" t="s">
        <v>121</v>
      </c>
      <c r="F25" s="433">
        <v>3568.8629999999998</v>
      </c>
      <c r="G25" s="390" t="s">
        <v>121</v>
      </c>
      <c r="H25" s="433">
        <v>3643.3820000000001</v>
      </c>
      <c r="I25" s="395" t="s">
        <v>207</v>
      </c>
      <c r="J25" s="433">
        <v>3302.4609999999998</v>
      </c>
      <c r="K25" s="390" t="s">
        <v>121</v>
      </c>
      <c r="L25" s="433">
        <v>3280.0830000000001</v>
      </c>
      <c r="M25" s="428" t="s">
        <v>121</v>
      </c>
    </row>
    <row r="26" spans="1:13" ht="25.5" customHeight="1" x14ac:dyDescent="0.25">
      <c r="A26" s="430">
        <v>8</v>
      </c>
      <c r="B26" s="495" t="s">
        <v>123</v>
      </c>
      <c r="C26" s="495"/>
      <c r="D26" s="391">
        <v>574.13599999999997</v>
      </c>
      <c r="E26" s="390" t="s">
        <v>121</v>
      </c>
      <c r="F26" s="391">
        <v>576.16099999999994</v>
      </c>
      <c r="G26" s="390" t="s">
        <v>121</v>
      </c>
      <c r="H26" s="391">
        <v>671.60199999999998</v>
      </c>
      <c r="I26" s="395" t="s">
        <v>207</v>
      </c>
      <c r="J26" s="391">
        <v>615.70299999999997</v>
      </c>
      <c r="K26" s="390" t="s">
        <v>121</v>
      </c>
      <c r="L26" s="391">
        <v>585.17700000000002</v>
      </c>
      <c r="M26" s="428" t="s">
        <v>121</v>
      </c>
    </row>
    <row r="27" spans="1:13" s="57" customFormat="1" ht="18" customHeight="1" x14ac:dyDescent="0.25">
      <c r="A27" s="425">
        <v>9</v>
      </c>
      <c r="B27" s="426" t="s">
        <v>99</v>
      </c>
      <c r="C27" s="427"/>
      <c r="D27" s="391">
        <v>252.98099999999999</v>
      </c>
      <c r="E27" s="390" t="s">
        <v>121</v>
      </c>
      <c r="F27" s="391">
        <v>262.32100000000003</v>
      </c>
      <c r="G27" s="390" t="s">
        <v>121</v>
      </c>
      <c r="H27" s="391">
        <v>202.53</v>
      </c>
      <c r="I27" s="395" t="s">
        <v>207</v>
      </c>
      <c r="J27" s="391">
        <v>245.84</v>
      </c>
      <c r="K27" s="390" t="s">
        <v>121</v>
      </c>
      <c r="L27" s="391">
        <v>258.21300000000002</v>
      </c>
      <c r="M27" s="428" t="s">
        <v>121</v>
      </c>
    </row>
    <row r="28" spans="1:13" ht="18" customHeight="1" x14ac:dyDescent="0.25">
      <c r="A28" s="425">
        <v>10</v>
      </c>
      <c r="B28" s="426" t="s">
        <v>98</v>
      </c>
      <c r="C28" s="427"/>
      <c r="D28" s="391">
        <v>239.721</v>
      </c>
      <c r="E28" s="390" t="s">
        <v>121</v>
      </c>
      <c r="F28" s="391">
        <v>224.36699999999999</v>
      </c>
      <c r="G28" s="390" t="s">
        <v>121</v>
      </c>
      <c r="H28" s="391">
        <v>272.589</v>
      </c>
      <c r="I28" s="395" t="s">
        <v>207</v>
      </c>
      <c r="J28" s="391">
        <v>259.22399999999999</v>
      </c>
      <c r="K28" s="390" t="s">
        <v>121</v>
      </c>
      <c r="L28" s="391">
        <v>257.50599999999997</v>
      </c>
      <c r="M28" s="428" t="s">
        <v>121</v>
      </c>
    </row>
    <row r="29" spans="1:13" ht="18" customHeight="1" x14ac:dyDescent="0.25">
      <c r="A29" s="425">
        <v>11</v>
      </c>
      <c r="B29" s="426" t="s">
        <v>97</v>
      </c>
      <c r="C29" s="427"/>
      <c r="D29" s="439">
        <v>12.234</v>
      </c>
      <c r="E29" s="390" t="s">
        <v>121</v>
      </c>
      <c r="F29" s="439">
        <v>6.3719999999999999</v>
      </c>
      <c r="G29" s="390" t="s">
        <v>121</v>
      </c>
      <c r="H29" s="439">
        <v>1.4330000000000001</v>
      </c>
      <c r="I29" s="395" t="s">
        <v>121</v>
      </c>
      <c r="J29" s="439">
        <v>18.056999999999999</v>
      </c>
      <c r="K29" s="390" t="s">
        <v>121</v>
      </c>
      <c r="L29" s="439">
        <v>24.591999999999999</v>
      </c>
      <c r="M29" s="428" t="s">
        <v>121</v>
      </c>
    </row>
    <row r="30" spans="1:13" ht="18" customHeight="1" x14ac:dyDescent="0.25">
      <c r="A30" s="425">
        <v>12</v>
      </c>
      <c r="B30" s="426" t="s">
        <v>96</v>
      </c>
      <c r="C30" s="427"/>
      <c r="D30" s="391">
        <v>176.124</v>
      </c>
      <c r="E30" s="390" t="s">
        <v>121</v>
      </c>
      <c r="F30" s="391">
        <v>245.51499999999999</v>
      </c>
      <c r="G30" s="390" t="s">
        <v>121</v>
      </c>
      <c r="H30" s="391">
        <v>199.066</v>
      </c>
      <c r="I30" s="395" t="s">
        <v>207</v>
      </c>
      <c r="J30" s="391">
        <v>200.262</v>
      </c>
      <c r="K30" s="390" t="s">
        <v>121</v>
      </c>
      <c r="L30" s="391">
        <v>221.48</v>
      </c>
      <c r="M30" s="428" t="s">
        <v>121</v>
      </c>
    </row>
    <row r="31" spans="1:13" ht="18" customHeight="1" x14ac:dyDescent="0.25">
      <c r="A31" s="425">
        <v>13</v>
      </c>
      <c r="B31" s="426" t="s">
        <v>95</v>
      </c>
      <c r="C31" s="427"/>
      <c r="D31" s="440" t="s">
        <v>199</v>
      </c>
      <c r="E31" s="390" t="s">
        <v>121</v>
      </c>
      <c r="F31" s="391" t="s">
        <v>199</v>
      </c>
      <c r="G31" s="390" t="s">
        <v>121</v>
      </c>
      <c r="H31" s="440" t="s">
        <v>199</v>
      </c>
      <c r="I31" s="395" t="s">
        <v>121</v>
      </c>
      <c r="J31" s="440" t="s">
        <v>199</v>
      </c>
      <c r="K31" s="390" t="s">
        <v>121</v>
      </c>
      <c r="L31" s="440" t="s">
        <v>199</v>
      </c>
      <c r="M31" s="428" t="s">
        <v>121</v>
      </c>
    </row>
    <row r="32" spans="1:13" ht="18" customHeight="1" x14ac:dyDescent="0.25">
      <c r="A32" s="425">
        <v>14</v>
      </c>
      <c r="B32" s="426" t="s">
        <v>94</v>
      </c>
      <c r="C32" s="427"/>
      <c r="D32" s="391">
        <v>159.458</v>
      </c>
      <c r="E32" s="390" t="s">
        <v>121</v>
      </c>
      <c r="F32" s="391">
        <v>212.06899999999999</v>
      </c>
      <c r="G32" s="390" t="s">
        <v>121</v>
      </c>
      <c r="H32" s="391">
        <v>231.07400000000001</v>
      </c>
      <c r="I32" s="395" t="s">
        <v>207</v>
      </c>
      <c r="J32" s="391">
        <v>198.941</v>
      </c>
      <c r="K32" s="390" t="s">
        <v>121</v>
      </c>
      <c r="L32" s="391">
        <v>128.072</v>
      </c>
      <c r="M32" s="428" t="s">
        <v>121</v>
      </c>
    </row>
    <row r="33" spans="1:15" ht="18" customHeight="1" x14ac:dyDescent="0.25">
      <c r="A33" s="425">
        <v>15</v>
      </c>
      <c r="B33" s="426" t="s">
        <v>93</v>
      </c>
      <c r="C33" s="427"/>
      <c r="D33" s="440" t="s">
        <v>199</v>
      </c>
      <c r="E33" s="390" t="s">
        <v>121</v>
      </c>
      <c r="F33" s="440" t="s">
        <v>199</v>
      </c>
      <c r="G33" s="390" t="s">
        <v>121</v>
      </c>
      <c r="H33" s="440" t="s">
        <v>199</v>
      </c>
      <c r="I33" s="395" t="s">
        <v>121</v>
      </c>
      <c r="J33" s="440" t="s">
        <v>199</v>
      </c>
      <c r="K33" s="390" t="s">
        <v>121</v>
      </c>
      <c r="L33" s="440" t="s">
        <v>199</v>
      </c>
      <c r="M33" s="428" t="s">
        <v>121</v>
      </c>
    </row>
    <row r="34" spans="1:15" ht="18" customHeight="1" x14ac:dyDescent="0.25">
      <c r="A34" s="425">
        <v>16</v>
      </c>
      <c r="B34" s="426" t="s">
        <v>92</v>
      </c>
      <c r="C34" s="427"/>
      <c r="D34" s="391" t="s">
        <v>199</v>
      </c>
      <c r="E34" s="390" t="s">
        <v>121</v>
      </c>
      <c r="F34" s="391" t="s">
        <v>199</v>
      </c>
      <c r="G34" s="390" t="s">
        <v>121</v>
      </c>
      <c r="H34" s="391" t="s">
        <v>199</v>
      </c>
      <c r="I34" s="395" t="s">
        <v>121</v>
      </c>
      <c r="J34" s="391" t="s">
        <v>199</v>
      </c>
      <c r="K34" s="390" t="s">
        <v>121</v>
      </c>
      <c r="L34" s="391" t="s">
        <v>199</v>
      </c>
      <c r="M34" s="428" t="s">
        <v>121</v>
      </c>
    </row>
    <row r="35" spans="1:15" ht="18" customHeight="1" x14ac:dyDescent="0.25">
      <c r="A35" s="425">
        <v>17</v>
      </c>
      <c r="B35" s="426" t="s">
        <v>91</v>
      </c>
      <c r="C35" s="441"/>
      <c r="D35" s="440" t="s">
        <v>199</v>
      </c>
      <c r="E35" s="390" t="s">
        <v>121</v>
      </c>
      <c r="F35" s="440" t="s">
        <v>199</v>
      </c>
      <c r="G35" s="390" t="s">
        <v>121</v>
      </c>
      <c r="H35" s="391">
        <v>12.477</v>
      </c>
      <c r="I35" s="395"/>
      <c r="J35" s="391" t="s">
        <v>199</v>
      </c>
      <c r="K35" s="390" t="s">
        <v>121</v>
      </c>
      <c r="L35" s="440" t="s">
        <v>199</v>
      </c>
      <c r="M35" s="428" t="s">
        <v>121</v>
      </c>
    </row>
    <row r="36" spans="1:15" ht="18" customHeight="1" x14ac:dyDescent="0.25">
      <c r="A36" s="425">
        <v>18</v>
      </c>
      <c r="B36" s="426" t="s">
        <v>90</v>
      </c>
      <c r="C36" s="427"/>
      <c r="D36" s="391">
        <v>117.11799999999999</v>
      </c>
      <c r="E36" s="390" t="s">
        <v>121</v>
      </c>
      <c r="F36" s="391">
        <v>79.433999999999997</v>
      </c>
      <c r="G36" s="390" t="s">
        <v>121</v>
      </c>
      <c r="H36" s="391">
        <v>67.027000000000001</v>
      </c>
      <c r="I36" s="395" t="s">
        <v>121</v>
      </c>
      <c r="J36" s="391">
        <v>102.614</v>
      </c>
      <c r="K36" s="390" t="s">
        <v>121</v>
      </c>
      <c r="L36" s="391">
        <v>77.959000000000003</v>
      </c>
      <c r="M36" s="428" t="s">
        <v>121</v>
      </c>
    </row>
    <row r="37" spans="1:15" ht="18" customHeight="1" x14ac:dyDescent="0.25">
      <c r="A37" s="425">
        <v>19</v>
      </c>
      <c r="B37" s="425" t="s">
        <v>89</v>
      </c>
      <c r="C37" s="427"/>
      <c r="D37" s="391">
        <v>6062.1469999999999</v>
      </c>
      <c r="E37" s="390" t="s">
        <v>121</v>
      </c>
      <c r="F37" s="391">
        <v>6023.6440000000002</v>
      </c>
      <c r="G37" s="390" t="s">
        <v>121</v>
      </c>
      <c r="H37" s="391">
        <v>6020.5280000000002</v>
      </c>
      <c r="I37" s="395" t="s">
        <v>207</v>
      </c>
      <c r="J37" s="391">
        <v>6662.4</v>
      </c>
      <c r="K37" s="390" t="s">
        <v>121</v>
      </c>
      <c r="L37" s="391">
        <v>6535.1009999999997</v>
      </c>
      <c r="M37" s="428" t="s">
        <v>121</v>
      </c>
    </row>
    <row r="38" spans="1:15" ht="20.100000000000001" customHeight="1" x14ac:dyDescent="0.25">
      <c r="A38" s="425"/>
      <c r="B38" s="429" t="s">
        <v>88</v>
      </c>
      <c r="C38" s="427" t="s">
        <v>87</v>
      </c>
      <c r="D38" s="391">
        <v>4643.8639999999996</v>
      </c>
      <c r="E38" s="390" t="s">
        <v>121</v>
      </c>
      <c r="F38" s="391">
        <v>4656.2870000000003</v>
      </c>
      <c r="G38" s="390" t="s">
        <v>121</v>
      </c>
      <c r="H38" s="391">
        <v>4659.41</v>
      </c>
      <c r="I38" s="395" t="s">
        <v>207</v>
      </c>
      <c r="J38" s="391">
        <v>5246.8580000000002</v>
      </c>
      <c r="K38" s="390" t="s">
        <v>121</v>
      </c>
      <c r="L38" s="391">
        <v>4985.5209999999997</v>
      </c>
      <c r="M38" s="428" t="s">
        <v>121</v>
      </c>
    </row>
    <row r="39" spans="1:15" ht="14.25" customHeight="1" x14ac:dyDescent="0.25">
      <c r="A39" s="425"/>
      <c r="B39" s="426"/>
      <c r="C39" s="427" t="s">
        <v>86</v>
      </c>
      <c r="D39" s="391">
        <v>120.422</v>
      </c>
      <c r="E39" s="390"/>
      <c r="F39" s="391">
        <v>108.483</v>
      </c>
      <c r="G39" s="390"/>
      <c r="H39" s="391">
        <v>107.27</v>
      </c>
      <c r="I39" s="395"/>
      <c r="J39" s="391">
        <v>139.428</v>
      </c>
      <c r="K39" s="390"/>
      <c r="L39" s="391">
        <v>123.009</v>
      </c>
      <c r="M39" s="428"/>
    </row>
    <row r="40" spans="1:15" ht="14.25" customHeight="1" x14ac:dyDescent="0.25">
      <c r="A40" s="425"/>
      <c r="B40" s="383"/>
      <c r="C40" s="427" t="s">
        <v>85</v>
      </c>
      <c r="D40" s="391">
        <v>1170.9269999999999</v>
      </c>
      <c r="E40" s="390" t="s">
        <v>121</v>
      </c>
      <c r="F40" s="391">
        <v>1159.8330000000001</v>
      </c>
      <c r="G40" s="390" t="s">
        <v>121</v>
      </c>
      <c r="H40" s="391">
        <v>1211.894</v>
      </c>
      <c r="I40" s="395" t="s">
        <v>121</v>
      </c>
      <c r="J40" s="391">
        <v>1227.71</v>
      </c>
      <c r="K40" s="390" t="s">
        <v>121</v>
      </c>
      <c r="L40" s="391">
        <v>1274.6079999999999</v>
      </c>
      <c r="M40" s="428" t="s">
        <v>121</v>
      </c>
    </row>
    <row r="41" spans="1:15" ht="18" customHeight="1" x14ac:dyDescent="0.25">
      <c r="A41" s="425">
        <v>20</v>
      </c>
      <c r="B41" s="425" t="s">
        <v>84</v>
      </c>
      <c r="C41" s="427"/>
      <c r="D41" s="391">
        <v>127.324</v>
      </c>
      <c r="E41" s="390" t="s">
        <v>121</v>
      </c>
      <c r="F41" s="391">
        <v>126.444</v>
      </c>
      <c r="G41" s="390" t="s">
        <v>121</v>
      </c>
      <c r="H41" s="391">
        <v>148.126</v>
      </c>
      <c r="I41" s="395" t="s">
        <v>121</v>
      </c>
      <c r="J41" s="391">
        <v>119.52800000000001</v>
      </c>
      <c r="K41" s="390" t="s">
        <v>121</v>
      </c>
      <c r="L41" s="391">
        <v>210.37</v>
      </c>
      <c r="M41" s="428" t="s">
        <v>121</v>
      </c>
    </row>
    <row r="42" spans="1:15" s="159" customFormat="1" ht="35.25" customHeight="1" x14ac:dyDescent="0.15">
      <c r="A42" s="442" t="s">
        <v>83</v>
      </c>
      <c r="B42" s="442"/>
      <c r="C42" s="443"/>
      <c r="D42" s="444">
        <v>19782.102999999999</v>
      </c>
      <c r="E42" s="445" t="s">
        <v>121</v>
      </c>
      <c r="F42" s="444">
        <v>20741.813999999998</v>
      </c>
      <c r="G42" s="445" t="s">
        <v>121</v>
      </c>
      <c r="H42" s="444">
        <v>20173.879000000001</v>
      </c>
      <c r="I42" s="446" t="s">
        <v>207</v>
      </c>
      <c r="J42" s="444">
        <v>19548.825000000001</v>
      </c>
      <c r="K42" s="445" t="s">
        <v>121</v>
      </c>
      <c r="L42" s="444">
        <v>19938.343000000001</v>
      </c>
      <c r="M42" s="447" t="s">
        <v>121</v>
      </c>
    </row>
    <row r="43" spans="1:15" ht="21" customHeight="1" x14ac:dyDescent="0.25">
      <c r="A43" s="41"/>
      <c r="B43" s="41"/>
      <c r="C43" s="41"/>
      <c r="D43" s="61"/>
      <c r="E43" s="151"/>
      <c r="F43" s="41"/>
      <c r="G43" s="133"/>
      <c r="H43" s="41"/>
      <c r="I43" s="133"/>
      <c r="J43" s="41"/>
      <c r="K43" s="133"/>
      <c r="L43" s="41"/>
    </row>
    <row r="44" spans="1:15" ht="12" customHeight="1" x14ac:dyDescent="0.25">
      <c r="A44" s="478" t="s">
        <v>190</v>
      </c>
      <c r="B44" s="478"/>
      <c r="C44" s="478"/>
      <c r="D44" s="478"/>
      <c r="E44" s="478"/>
      <c r="F44" s="478"/>
      <c r="G44" s="478"/>
      <c r="H44" s="478"/>
      <c r="I44" s="478"/>
      <c r="J44" s="478"/>
      <c r="K44" s="478"/>
      <c r="L44" s="478"/>
      <c r="O44" s="121"/>
    </row>
    <row r="45" spans="1:15" ht="12" customHeight="1" x14ac:dyDescent="0.25">
      <c r="A45" s="474" t="s">
        <v>174</v>
      </c>
      <c r="B45" s="475"/>
      <c r="C45" s="475"/>
      <c r="D45" s="475"/>
      <c r="E45" s="475"/>
      <c r="G45" s="108"/>
      <c r="I45" s="108"/>
      <c r="K45" s="158"/>
      <c r="M45" s="158"/>
    </row>
    <row r="46" spans="1:15" ht="14.1" customHeight="1" x14ac:dyDescent="0.25">
      <c r="A46" s="41"/>
      <c r="B46" s="41"/>
      <c r="C46" s="41"/>
      <c r="D46" s="61"/>
      <c r="E46" s="151"/>
      <c r="F46" s="41"/>
      <c r="G46" s="138"/>
      <c r="H46" s="42"/>
      <c r="I46" s="133"/>
      <c r="J46" s="41"/>
      <c r="K46" s="133"/>
      <c r="L46" s="41"/>
    </row>
    <row r="47" spans="1:15" ht="14.1" customHeight="1" x14ac:dyDescent="0.25">
      <c r="A47" s="41"/>
      <c r="B47" s="41"/>
      <c r="C47" s="41"/>
      <c r="D47" s="61"/>
      <c r="E47" s="151"/>
      <c r="F47" s="41"/>
      <c r="G47" s="133"/>
      <c r="H47" s="41"/>
      <c r="I47" s="133"/>
      <c r="J47" s="41"/>
      <c r="K47" s="133"/>
      <c r="L47" s="41"/>
    </row>
    <row r="48" spans="1:15" ht="14.1" customHeight="1" x14ac:dyDescent="0.25">
      <c r="A48" s="41"/>
      <c r="B48" s="41"/>
      <c r="C48" s="41"/>
      <c r="D48" s="61"/>
      <c r="E48" s="151"/>
      <c r="F48" s="41"/>
      <c r="G48" s="133"/>
      <c r="H48" s="41"/>
      <c r="I48" s="133"/>
      <c r="J48" s="41"/>
      <c r="K48" s="133"/>
      <c r="L48" s="41"/>
    </row>
    <row r="49" spans="1:12" ht="14.1" customHeight="1" x14ac:dyDescent="0.25">
      <c r="A49" s="41"/>
      <c r="B49" s="41"/>
      <c r="C49" s="41"/>
      <c r="D49" s="61"/>
      <c r="E49" s="151"/>
      <c r="F49" s="41"/>
      <c r="G49" s="133"/>
      <c r="H49" s="41"/>
      <c r="I49" s="133"/>
      <c r="J49" s="41"/>
      <c r="K49" s="133"/>
      <c r="L49" s="41"/>
    </row>
    <row r="50" spans="1:12" ht="14.1" customHeight="1" x14ac:dyDescent="0.25">
      <c r="A50" s="41"/>
      <c r="B50" s="41"/>
      <c r="C50" s="41"/>
      <c r="D50" s="61"/>
      <c r="E50" s="151"/>
      <c r="F50" s="41"/>
      <c r="G50" s="133"/>
      <c r="H50" s="41"/>
      <c r="I50" s="133"/>
      <c r="J50" s="41"/>
      <c r="K50" s="133"/>
      <c r="L50" s="41"/>
    </row>
    <row r="51" spans="1:12" ht="14.1" customHeight="1" x14ac:dyDescent="0.25"/>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mergeCells count="10">
    <mergeCell ref="A45:E45"/>
    <mergeCell ref="A44:L44"/>
    <mergeCell ref="A1:K1"/>
    <mergeCell ref="A2:L2"/>
    <mergeCell ref="A3:L3"/>
    <mergeCell ref="B18:C18"/>
    <mergeCell ref="B23:C23"/>
    <mergeCell ref="B26:C26"/>
    <mergeCell ref="D5:I5"/>
    <mergeCell ref="B6:C6"/>
  </mergeCells>
  <pageMargins left="0.7" right="0.7" top="0.75" bottom="0.75" header="0.3" footer="0.3"/>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U170"/>
  <sheetViews>
    <sheetView showGridLines="0" zoomScaleNormal="100" zoomScaleSheetLayoutView="100" workbookViewId="0">
      <selection sqref="A1:K1"/>
    </sheetView>
  </sheetViews>
  <sheetFormatPr defaultRowHeight="17.25" x14ac:dyDescent="0.25"/>
  <cols>
    <col min="1" max="1" width="3.140625" style="158" customWidth="1"/>
    <col min="2" max="2" width="5.42578125" style="158" customWidth="1"/>
    <col min="3" max="3" width="30.42578125" style="158" customWidth="1"/>
    <col min="4" max="4" width="16.7109375" style="37" customWidth="1"/>
    <col min="5" max="5" width="1.28515625" style="152" customWidth="1"/>
    <col min="6" max="6" width="16.7109375" style="158" customWidth="1"/>
    <col min="7" max="7" width="1.28515625" style="121" customWidth="1"/>
    <col min="8" max="8" width="16.7109375" style="158" customWidth="1"/>
    <col min="9" max="9" width="1.5703125" style="121" customWidth="1"/>
    <col min="10" max="10" width="16.7109375" style="158" customWidth="1"/>
    <col min="11" max="11" width="1.28515625" style="121" customWidth="1"/>
    <col min="12" max="12" width="16.7109375" style="158" customWidth="1"/>
    <col min="13" max="13" width="2" style="121" customWidth="1"/>
    <col min="14" max="256" width="9.140625" style="158"/>
    <col min="257" max="257" width="3.140625" style="158" customWidth="1"/>
    <col min="258" max="258" width="5.42578125" style="158" customWidth="1"/>
    <col min="259" max="259" width="34" style="158" customWidth="1"/>
    <col min="260" max="260" width="13.42578125" style="158" customWidth="1"/>
    <col min="261" max="261" width="1.28515625" style="158" customWidth="1"/>
    <col min="262" max="262" width="12.7109375" style="158" customWidth="1"/>
    <col min="263" max="263" width="1.28515625" style="158" customWidth="1"/>
    <col min="264" max="264" width="12.7109375" style="158" customWidth="1"/>
    <col min="265" max="265" width="1.28515625" style="158" customWidth="1"/>
    <col min="266" max="266" width="12.7109375" style="158" customWidth="1"/>
    <col min="267" max="267" width="1.28515625" style="158" customWidth="1"/>
    <col min="268" max="268" width="12.7109375" style="158" customWidth="1"/>
    <col min="269" max="512" width="9.140625" style="158"/>
    <col min="513" max="513" width="3.140625" style="158" customWidth="1"/>
    <col min="514" max="514" width="5.42578125" style="158" customWidth="1"/>
    <col min="515" max="515" width="34" style="158" customWidth="1"/>
    <col min="516" max="516" width="13.42578125" style="158" customWidth="1"/>
    <col min="517" max="517" width="1.28515625" style="158" customWidth="1"/>
    <col min="518" max="518" width="12.7109375" style="158" customWidth="1"/>
    <col min="519" max="519" width="1.28515625" style="158" customWidth="1"/>
    <col min="520" max="520" width="12.7109375" style="158" customWidth="1"/>
    <col min="521" max="521" width="1.28515625" style="158" customWidth="1"/>
    <col min="522" max="522" width="12.7109375" style="158" customWidth="1"/>
    <col min="523" max="523" width="1.28515625" style="158" customWidth="1"/>
    <col min="524" max="524" width="12.7109375" style="158" customWidth="1"/>
    <col min="525" max="768" width="9.140625" style="158"/>
    <col min="769" max="769" width="3.140625" style="158" customWidth="1"/>
    <col min="770" max="770" width="5.42578125" style="158" customWidth="1"/>
    <col min="771" max="771" width="34" style="158" customWidth="1"/>
    <col min="772" max="772" width="13.42578125" style="158" customWidth="1"/>
    <col min="773" max="773" width="1.28515625" style="158" customWidth="1"/>
    <col min="774" max="774" width="12.7109375" style="158" customWidth="1"/>
    <col min="775" max="775" width="1.28515625" style="158" customWidth="1"/>
    <col min="776" max="776" width="12.7109375" style="158" customWidth="1"/>
    <col min="777" max="777" width="1.28515625" style="158" customWidth="1"/>
    <col min="778" max="778" width="12.7109375" style="158" customWidth="1"/>
    <col min="779" max="779" width="1.28515625" style="158" customWidth="1"/>
    <col min="780" max="780" width="12.7109375" style="158" customWidth="1"/>
    <col min="781" max="1024" width="9.140625" style="158"/>
    <col min="1025" max="1025" width="3.140625" style="158" customWidth="1"/>
    <col min="1026" max="1026" width="5.42578125" style="158" customWidth="1"/>
    <col min="1027" max="1027" width="34" style="158" customWidth="1"/>
    <col min="1028" max="1028" width="13.42578125" style="158" customWidth="1"/>
    <col min="1029" max="1029" width="1.28515625" style="158" customWidth="1"/>
    <col min="1030" max="1030" width="12.7109375" style="158" customWidth="1"/>
    <col min="1031" max="1031" width="1.28515625" style="158" customWidth="1"/>
    <col min="1032" max="1032" width="12.7109375" style="158" customWidth="1"/>
    <col min="1033" max="1033" width="1.28515625" style="158" customWidth="1"/>
    <col min="1034" max="1034" width="12.7109375" style="158" customWidth="1"/>
    <col min="1035" max="1035" width="1.28515625" style="158" customWidth="1"/>
    <col min="1036" max="1036" width="12.7109375" style="158" customWidth="1"/>
    <col min="1037" max="1280" width="9.140625" style="158"/>
    <col min="1281" max="1281" width="3.140625" style="158" customWidth="1"/>
    <col min="1282" max="1282" width="5.42578125" style="158" customWidth="1"/>
    <col min="1283" max="1283" width="34" style="158" customWidth="1"/>
    <col min="1284" max="1284" width="13.42578125" style="158" customWidth="1"/>
    <col min="1285" max="1285" width="1.28515625" style="158" customWidth="1"/>
    <col min="1286" max="1286" width="12.7109375" style="158" customWidth="1"/>
    <col min="1287" max="1287" width="1.28515625" style="158" customWidth="1"/>
    <col min="1288" max="1288" width="12.7109375" style="158" customWidth="1"/>
    <col min="1289" max="1289" width="1.28515625" style="158" customWidth="1"/>
    <col min="1290" max="1290" width="12.7109375" style="158" customWidth="1"/>
    <col min="1291" max="1291" width="1.28515625" style="158" customWidth="1"/>
    <col min="1292" max="1292" width="12.7109375" style="158" customWidth="1"/>
    <col min="1293" max="1536" width="9.140625" style="158"/>
    <col min="1537" max="1537" width="3.140625" style="158" customWidth="1"/>
    <col min="1538" max="1538" width="5.42578125" style="158" customWidth="1"/>
    <col min="1539" max="1539" width="34" style="158" customWidth="1"/>
    <col min="1540" max="1540" width="13.42578125" style="158" customWidth="1"/>
    <col min="1541" max="1541" width="1.28515625" style="158" customWidth="1"/>
    <col min="1542" max="1542" width="12.7109375" style="158" customWidth="1"/>
    <col min="1543" max="1543" width="1.28515625" style="158" customWidth="1"/>
    <col min="1544" max="1544" width="12.7109375" style="158" customWidth="1"/>
    <col min="1545" max="1545" width="1.28515625" style="158" customWidth="1"/>
    <col min="1546" max="1546" width="12.7109375" style="158" customWidth="1"/>
    <col min="1547" max="1547" width="1.28515625" style="158" customWidth="1"/>
    <col min="1548" max="1548" width="12.7109375" style="158" customWidth="1"/>
    <col min="1549" max="1792" width="9.140625" style="158"/>
    <col min="1793" max="1793" width="3.140625" style="158" customWidth="1"/>
    <col min="1794" max="1794" width="5.42578125" style="158" customWidth="1"/>
    <col min="1795" max="1795" width="34" style="158" customWidth="1"/>
    <col min="1796" max="1796" width="13.42578125" style="158" customWidth="1"/>
    <col min="1797" max="1797" width="1.28515625" style="158" customWidth="1"/>
    <col min="1798" max="1798" width="12.7109375" style="158" customWidth="1"/>
    <col min="1799" max="1799" width="1.28515625" style="158" customWidth="1"/>
    <col min="1800" max="1800" width="12.7109375" style="158" customWidth="1"/>
    <col min="1801" max="1801" width="1.28515625" style="158" customWidth="1"/>
    <col min="1802" max="1802" width="12.7109375" style="158" customWidth="1"/>
    <col min="1803" max="1803" width="1.28515625" style="158" customWidth="1"/>
    <col min="1804" max="1804" width="12.7109375" style="158" customWidth="1"/>
    <col min="1805" max="2048" width="9.140625" style="158"/>
    <col min="2049" max="2049" width="3.140625" style="158" customWidth="1"/>
    <col min="2050" max="2050" width="5.42578125" style="158" customWidth="1"/>
    <col min="2051" max="2051" width="34" style="158" customWidth="1"/>
    <col min="2052" max="2052" width="13.42578125" style="158" customWidth="1"/>
    <col min="2053" max="2053" width="1.28515625" style="158" customWidth="1"/>
    <col min="2054" max="2054" width="12.7109375" style="158" customWidth="1"/>
    <col min="2055" max="2055" width="1.28515625" style="158" customWidth="1"/>
    <col min="2056" max="2056" width="12.7109375" style="158" customWidth="1"/>
    <col min="2057" max="2057" width="1.28515625" style="158" customWidth="1"/>
    <col min="2058" max="2058" width="12.7109375" style="158" customWidth="1"/>
    <col min="2059" max="2059" width="1.28515625" style="158" customWidth="1"/>
    <col min="2060" max="2060" width="12.7109375" style="158" customWidth="1"/>
    <col min="2061" max="2304" width="9.140625" style="158"/>
    <col min="2305" max="2305" width="3.140625" style="158" customWidth="1"/>
    <col min="2306" max="2306" width="5.42578125" style="158" customWidth="1"/>
    <col min="2307" max="2307" width="34" style="158" customWidth="1"/>
    <col min="2308" max="2308" width="13.42578125" style="158" customWidth="1"/>
    <col min="2309" max="2309" width="1.28515625" style="158" customWidth="1"/>
    <col min="2310" max="2310" width="12.7109375" style="158" customWidth="1"/>
    <col min="2311" max="2311" width="1.28515625" style="158" customWidth="1"/>
    <col min="2312" max="2312" width="12.7109375" style="158" customWidth="1"/>
    <col min="2313" max="2313" width="1.28515625" style="158" customWidth="1"/>
    <col min="2314" max="2314" width="12.7109375" style="158" customWidth="1"/>
    <col min="2315" max="2315" width="1.28515625" style="158" customWidth="1"/>
    <col min="2316" max="2316" width="12.7109375" style="158" customWidth="1"/>
    <col min="2317" max="2560" width="9.140625" style="158"/>
    <col min="2561" max="2561" width="3.140625" style="158" customWidth="1"/>
    <col min="2562" max="2562" width="5.42578125" style="158" customWidth="1"/>
    <col min="2563" max="2563" width="34" style="158" customWidth="1"/>
    <col min="2564" max="2564" width="13.42578125" style="158" customWidth="1"/>
    <col min="2565" max="2565" width="1.28515625" style="158" customWidth="1"/>
    <col min="2566" max="2566" width="12.7109375" style="158" customWidth="1"/>
    <col min="2567" max="2567" width="1.28515625" style="158" customWidth="1"/>
    <col min="2568" max="2568" width="12.7109375" style="158" customWidth="1"/>
    <col min="2569" max="2569" width="1.28515625" style="158" customWidth="1"/>
    <col min="2570" max="2570" width="12.7109375" style="158" customWidth="1"/>
    <col min="2571" max="2571" width="1.28515625" style="158" customWidth="1"/>
    <col min="2572" max="2572" width="12.7109375" style="158" customWidth="1"/>
    <col min="2573" max="2816" width="9.140625" style="158"/>
    <col min="2817" max="2817" width="3.140625" style="158" customWidth="1"/>
    <col min="2818" max="2818" width="5.42578125" style="158" customWidth="1"/>
    <col min="2819" max="2819" width="34" style="158" customWidth="1"/>
    <col min="2820" max="2820" width="13.42578125" style="158" customWidth="1"/>
    <col min="2821" max="2821" width="1.28515625" style="158" customWidth="1"/>
    <col min="2822" max="2822" width="12.7109375" style="158" customWidth="1"/>
    <col min="2823" max="2823" width="1.28515625" style="158" customWidth="1"/>
    <col min="2824" max="2824" width="12.7109375" style="158" customWidth="1"/>
    <col min="2825" max="2825" width="1.28515625" style="158" customWidth="1"/>
    <col min="2826" max="2826" width="12.7109375" style="158" customWidth="1"/>
    <col min="2827" max="2827" width="1.28515625" style="158" customWidth="1"/>
    <col min="2828" max="2828" width="12.7109375" style="158" customWidth="1"/>
    <col min="2829" max="3072" width="9.140625" style="158"/>
    <col min="3073" max="3073" width="3.140625" style="158" customWidth="1"/>
    <col min="3074" max="3074" width="5.42578125" style="158" customWidth="1"/>
    <col min="3075" max="3075" width="34" style="158" customWidth="1"/>
    <col min="3076" max="3076" width="13.42578125" style="158" customWidth="1"/>
    <col min="3077" max="3077" width="1.28515625" style="158" customWidth="1"/>
    <col min="3078" max="3078" width="12.7109375" style="158" customWidth="1"/>
    <col min="3079" max="3079" width="1.28515625" style="158" customWidth="1"/>
    <col min="3080" max="3080" width="12.7109375" style="158" customWidth="1"/>
    <col min="3081" max="3081" width="1.28515625" style="158" customWidth="1"/>
    <col min="3082" max="3082" width="12.7109375" style="158" customWidth="1"/>
    <col min="3083" max="3083" width="1.28515625" style="158" customWidth="1"/>
    <col min="3084" max="3084" width="12.7109375" style="158" customWidth="1"/>
    <col min="3085" max="3328" width="9.140625" style="158"/>
    <col min="3329" max="3329" width="3.140625" style="158" customWidth="1"/>
    <col min="3330" max="3330" width="5.42578125" style="158" customWidth="1"/>
    <col min="3331" max="3331" width="34" style="158" customWidth="1"/>
    <col min="3332" max="3332" width="13.42578125" style="158" customWidth="1"/>
    <col min="3333" max="3333" width="1.28515625" style="158" customWidth="1"/>
    <col min="3334" max="3334" width="12.7109375" style="158" customWidth="1"/>
    <col min="3335" max="3335" width="1.28515625" style="158" customWidth="1"/>
    <col min="3336" max="3336" width="12.7109375" style="158" customWidth="1"/>
    <col min="3337" max="3337" width="1.28515625" style="158" customWidth="1"/>
    <col min="3338" max="3338" width="12.7109375" style="158" customWidth="1"/>
    <col min="3339" max="3339" width="1.28515625" style="158" customWidth="1"/>
    <col min="3340" max="3340" width="12.7109375" style="158" customWidth="1"/>
    <col min="3341" max="3584" width="9.140625" style="158"/>
    <col min="3585" max="3585" width="3.140625" style="158" customWidth="1"/>
    <col min="3586" max="3586" width="5.42578125" style="158" customWidth="1"/>
    <col min="3587" max="3587" width="34" style="158" customWidth="1"/>
    <col min="3588" max="3588" width="13.42578125" style="158" customWidth="1"/>
    <col min="3589" max="3589" width="1.28515625" style="158" customWidth="1"/>
    <col min="3590" max="3590" width="12.7109375" style="158" customWidth="1"/>
    <col min="3591" max="3591" width="1.28515625" style="158" customWidth="1"/>
    <col min="3592" max="3592" width="12.7109375" style="158" customWidth="1"/>
    <col min="3593" max="3593" width="1.28515625" style="158" customWidth="1"/>
    <col min="3594" max="3594" width="12.7109375" style="158" customWidth="1"/>
    <col min="3595" max="3595" width="1.28515625" style="158" customWidth="1"/>
    <col min="3596" max="3596" width="12.7109375" style="158" customWidth="1"/>
    <col min="3597" max="3840" width="9.140625" style="158"/>
    <col min="3841" max="3841" width="3.140625" style="158" customWidth="1"/>
    <col min="3842" max="3842" width="5.42578125" style="158" customWidth="1"/>
    <col min="3843" max="3843" width="34" style="158" customWidth="1"/>
    <col min="3844" max="3844" width="13.42578125" style="158" customWidth="1"/>
    <col min="3845" max="3845" width="1.28515625" style="158" customWidth="1"/>
    <col min="3846" max="3846" width="12.7109375" style="158" customWidth="1"/>
    <col min="3847" max="3847" width="1.28515625" style="158" customWidth="1"/>
    <col min="3848" max="3848" width="12.7109375" style="158" customWidth="1"/>
    <col min="3849" max="3849" width="1.28515625" style="158" customWidth="1"/>
    <col min="3850" max="3850" width="12.7109375" style="158" customWidth="1"/>
    <col min="3851" max="3851" width="1.28515625" style="158" customWidth="1"/>
    <col min="3852" max="3852" width="12.7109375" style="158" customWidth="1"/>
    <col min="3853" max="4096" width="9.140625" style="158"/>
    <col min="4097" max="4097" width="3.140625" style="158" customWidth="1"/>
    <col min="4098" max="4098" width="5.42578125" style="158" customWidth="1"/>
    <col min="4099" max="4099" width="34" style="158" customWidth="1"/>
    <col min="4100" max="4100" width="13.42578125" style="158" customWidth="1"/>
    <col min="4101" max="4101" width="1.28515625" style="158" customWidth="1"/>
    <col min="4102" max="4102" width="12.7109375" style="158" customWidth="1"/>
    <col min="4103" max="4103" width="1.28515625" style="158" customWidth="1"/>
    <col min="4104" max="4104" width="12.7109375" style="158" customWidth="1"/>
    <col min="4105" max="4105" width="1.28515625" style="158" customWidth="1"/>
    <col min="4106" max="4106" width="12.7109375" style="158" customWidth="1"/>
    <col min="4107" max="4107" width="1.28515625" style="158" customWidth="1"/>
    <col min="4108" max="4108" width="12.7109375" style="158" customWidth="1"/>
    <col min="4109" max="4352" width="9.140625" style="158"/>
    <col min="4353" max="4353" width="3.140625" style="158" customWidth="1"/>
    <col min="4354" max="4354" width="5.42578125" style="158" customWidth="1"/>
    <col min="4355" max="4355" width="34" style="158" customWidth="1"/>
    <col min="4356" max="4356" width="13.42578125" style="158" customWidth="1"/>
    <col min="4357" max="4357" width="1.28515625" style="158" customWidth="1"/>
    <col min="4358" max="4358" width="12.7109375" style="158" customWidth="1"/>
    <col min="4359" max="4359" width="1.28515625" style="158" customWidth="1"/>
    <col min="4360" max="4360" width="12.7109375" style="158" customWidth="1"/>
    <col min="4361" max="4361" width="1.28515625" style="158" customWidth="1"/>
    <col min="4362" max="4362" width="12.7109375" style="158" customWidth="1"/>
    <col min="4363" max="4363" width="1.28515625" style="158" customWidth="1"/>
    <col min="4364" max="4364" width="12.7109375" style="158" customWidth="1"/>
    <col min="4365" max="4608" width="9.140625" style="158"/>
    <col min="4609" max="4609" width="3.140625" style="158" customWidth="1"/>
    <col min="4610" max="4610" width="5.42578125" style="158" customWidth="1"/>
    <col min="4611" max="4611" width="34" style="158" customWidth="1"/>
    <col min="4612" max="4612" width="13.42578125" style="158" customWidth="1"/>
    <col min="4613" max="4613" width="1.28515625" style="158" customWidth="1"/>
    <col min="4614" max="4614" width="12.7109375" style="158" customWidth="1"/>
    <col min="4615" max="4615" width="1.28515625" style="158" customWidth="1"/>
    <col min="4616" max="4616" width="12.7109375" style="158" customWidth="1"/>
    <col min="4617" max="4617" width="1.28515625" style="158" customWidth="1"/>
    <col min="4618" max="4618" width="12.7109375" style="158" customWidth="1"/>
    <col min="4619" max="4619" width="1.28515625" style="158" customWidth="1"/>
    <col min="4620" max="4620" width="12.7109375" style="158" customWidth="1"/>
    <col min="4621" max="4864" width="9.140625" style="158"/>
    <col min="4865" max="4865" width="3.140625" style="158" customWidth="1"/>
    <col min="4866" max="4866" width="5.42578125" style="158" customWidth="1"/>
    <col min="4867" max="4867" width="34" style="158" customWidth="1"/>
    <col min="4868" max="4868" width="13.42578125" style="158" customWidth="1"/>
    <col min="4869" max="4869" width="1.28515625" style="158" customWidth="1"/>
    <col min="4870" max="4870" width="12.7109375" style="158" customWidth="1"/>
    <col min="4871" max="4871" width="1.28515625" style="158" customWidth="1"/>
    <col min="4872" max="4872" width="12.7109375" style="158" customWidth="1"/>
    <col min="4873" max="4873" width="1.28515625" style="158" customWidth="1"/>
    <col min="4874" max="4874" width="12.7109375" style="158" customWidth="1"/>
    <col min="4875" max="4875" width="1.28515625" style="158" customWidth="1"/>
    <col min="4876" max="4876" width="12.7109375" style="158" customWidth="1"/>
    <col min="4877" max="5120" width="9.140625" style="158"/>
    <col min="5121" max="5121" width="3.140625" style="158" customWidth="1"/>
    <col min="5122" max="5122" width="5.42578125" style="158" customWidth="1"/>
    <col min="5123" max="5123" width="34" style="158" customWidth="1"/>
    <col min="5124" max="5124" width="13.42578125" style="158" customWidth="1"/>
    <col min="5125" max="5125" width="1.28515625" style="158" customWidth="1"/>
    <col min="5126" max="5126" width="12.7109375" style="158" customWidth="1"/>
    <col min="5127" max="5127" width="1.28515625" style="158" customWidth="1"/>
    <col min="5128" max="5128" width="12.7109375" style="158" customWidth="1"/>
    <col min="5129" max="5129" width="1.28515625" style="158" customWidth="1"/>
    <col min="5130" max="5130" width="12.7109375" style="158" customWidth="1"/>
    <col min="5131" max="5131" width="1.28515625" style="158" customWidth="1"/>
    <col min="5132" max="5132" width="12.7109375" style="158" customWidth="1"/>
    <col min="5133" max="5376" width="9.140625" style="158"/>
    <col min="5377" max="5377" width="3.140625" style="158" customWidth="1"/>
    <col min="5378" max="5378" width="5.42578125" style="158" customWidth="1"/>
    <col min="5379" max="5379" width="34" style="158" customWidth="1"/>
    <col min="5380" max="5380" width="13.42578125" style="158" customWidth="1"/>
    <col min="5381" max="5381" width="1.28515625" style="158" customWidth="1"/>
    <col min="5382" max="5382" width="12.7109375" style="158" customWidth="1"/>
    <col min="5383" max="5383" width="1.28515625" style="158" customWidth="1"/>
    <col min="5384" max="5384" width="12.7109375" style="158" customWidth="1"/>
    <col min="5385" max="5385" width="1.28515625" style="158" customWidth="1"/>
    <col min="5386" max="5386" width="12.7109375" style="158" customWidth="1"/>
    <col min="5387" max="5387" width="1.28515625" style="158" customWidth="1"/>
    <col min="5388" max="5388" width="12.7109375" style="158" customWidth="1"/>
    <col min="5389" max="5632" width="9.140625" style="158"/>
    <col min="5633" max="5633" width="3.140625" style="158" customWidth="1"/>
    <col min="5634" max="5634" width="5.42578125" style="158" customWidth="1"/>
    <col min="5635" max="5635" width="34" style="158" customWidth="1"/>
    <col min="5636" max="5636" width="13.42578125" style="158" customWidth="1"/>
    <col min="5637" max="5637" width="1.28515625" style="158" customWidth="1"/>
    <col min="5638" max="5638" width="12.7109375" style="158" customWidth="1"/>
    <col min="5639" max="5639" width="1.28515625" style="158" customWidth="1"/>
    <col min="5640" max="5640" width="12.7109375" style="158" customWidth="1"/>
    <col min="5641" max="5641" width="1.28515625" style="158" customWidth="1"/>
    <col min="5642" max="5642" width="12.7109375" style="158" customWidth="1"/>
    <col min="5643" max="5643" width="1.28515625" style="158" customWidth="1"/>
    <col min="5644" max="5644" width="12.7109375" style="158" customWidth="1"/>
    <col min="5645" max="5888" width="9.140625" style="158"/>
    <col min="5889" max="5889" width="3.140625" style="158" customWidth="1"/>
    <col min="5890" max="5890" width="5.42578125" style="158" customWidth="1"/>
    <col min="5891" max="5891" width="34" style="158" customWidth="1"/>
    <col min="5892" max="5892" width="13.42578125" style="158" customWidth="1"/>
    <col min="5893" max="5893" width="1.28515625" style="158" customWidth="1"/>
    <col min="5894" max="5894" width="12.7109375" style="158" customWidth="1"/>
    <col min="5895" max="5895" width="1.28515625" style="158" customWidth="1"/>
    <col min="5896" max="5896" width="12.7109375" style="158" customWidth="1"/>
    <col min="5897" max="5897" width="1.28515625" style="158" customWidth="1"/>
    <col min="5898" max="5898" width="12.7109375" style="158" customWidth="1"/>
    <col min="5899" max="5899" width="1.28515625" style="158" customWidth="1"/>
    <col min="5900" max="5900" width="12.7109375" style="158" customWidth="1"/>
    <col min="5901" max="6144" width="9.140625" style="158"/>
    <col min="6145" max="6145" width="3.140625" style="158" customWidth="1"/>
    <col min="6146" max="6146" width="5.42578125" style="158" customWidth="1"/>
    <col min="6147" max="6147" width="34" style="158" customWidth="1"/>
    <col min="6148" max="6148" width="13.42578125" style="158" customWidth="1"/>
    <col min="6149" max="6149" width="1.28515625" style="158" customWidth="1"/>
    <col min="6150" max="6150" width="12.7109375" style="158" customWidth="1"/>
    <col min="6151" max="6151" width="1.28515625" style="158" customWidth="1"/>
    <col min="6152" max="6152" width="12.7109375" style="158" customWidth="1"/>
    <col min="6153" max="6153" width="1.28515625" style="158" customWidth="1"/>
    <col min="6154" max="6154" width="12.7109375" style="158" customWidth="1"/>
    <col min="6155" max="6155" width="1.28515625" style="158" customWidth="1"/>
    <col min="6156" max="6156" width="12.7109375" style="158" customWidth="1"/>
    <col min="6157" max="6400" width="9.140625" style="158"/>
    <col min="6401" max="6401" width="3.140625" style="158" customWidth="1"/>
    <col min="6402" max="6402" width="5.42578125" style="158" customWidth="1"/>
    <col min="6403" max="6403" width="34" style="158" customWidth="1"/>
    <col min="6404" max="6404" width="13.42578125" style="158" customWidth="1"/>
    <col min="6405" max="6405" width="1.28515625" style="158" customWidth="1"/>
    <col min="6406" max="6406" width="12.7109375" style="158" customWidth="1"/>
    <col min="6407" max="6407" width="1.28515625" style="158" customWidth="1"/>
    <col min="6408" max="6408" width="12.7109375" style="158" customWidth="1"/>
    <col min="6409" max="6409" width="1.28515625" style="158" customWidth="1"/>
    <col min="6410" max="6410" width="12.7109375" style="158" customWidth="1"/>
    <col min="6411" max="6411" width="1.28515625" style="158" customWidth="1"/>
    <col min="6412" max="6412" width="12.7109375" style="158" customWidth="1"/>
    <col min="6413" max="6656" width="9.140625" style="158"/>
    <col min="6657" max="6657" width="3.140625" style="158" customWidth="1"/>
    <col min="6658" max="6658" width="5.42578125" style="158" customWidth="1"/>
    <col min="6659" max="6659" width="34" style="158" customWidth="1"/>
    <col min="6660" max="6660" width="13.42578125" style="158" customWidth="1"/>
    <col min="6661" max="6661" width="1.28515625" style="158" customWidth="1"/>
    <col min="6662" max="6662" width="12.7109375" style="158" customWidth="1"/>
    <col min="6663" max="6663" width="1.28515625" style="158" customWidth="1"/>
    <col min="6664" max="6664" width="12.7109375" style="158" customWidth="1"/>
    <col min="6665" max="6665" width="1.28515625" style="158" customWidth="1"/>
    <col min="6666" max="6666" width="12.7109375" style="158" customWidth="1"/>
    <col min="6667" max="6667" width="1.28515625" style="158" customWidth="1"/>
    <col min="6668" max="6668" width="12.7109375" style="158" customWidth="1"/>
    <col min="6669" max="6912" width="9.140625" style="158"/>
    <col min="6913" max="6913" width="3.140625" style="158" customWidth="1"/>
    <col min="6914" max="6914" width="5.42578125" style="158" customWidth="1"/>
    <col min="6915" max="6915" width="34" style="158" customWidth="1"/>
    <col min="6916" max="6916" width="13.42578125" style="158" customWidth="1"/>
    <col min="6917" max="6917" width="1.28515625" style="158" customWidth="1"/>
    <col min="6918" max="6918" width="12.7109375" style="158" customWidth="1"/>
    <col min="6919" max="6919" width="1.28515625" style="158" customWidth="1"/>
    <col min="6920" max="6920" width="12.7109375" style="158" customWidth="1"/>
    <col min="6921" max="6921" width="1.28515625" style="158" customWidth="1"/>
    <col min="6922" max="6922" width="12.7109375" style="158" customWidth="1"/>
    <col min="6923" max="6923" width="1.28515625" style="158" customWidth="1"/>
    <col min="6924" max="6924" width="12.7109375" style="158" customWidth="1"/>
    <col min="6925" max="7168" width="9.140625" style="158"/>
    <col min="7169" max="7169" width="3.140625" style="158" customWidth="1"/>
    <col min="7170" max="7170" width="5.42578125" style="158" customWidth="1"/>
    <col min="7171" max="7171" width="34" style="158" customWidth="1"/>
    <col min="7172" max="7172" width="13.42578125" style="158" customWidth="1"/>
    <col min="7173" max="7173" width="1.28515625" style="158" customWidth="1"/>
    <col min="7174" max="7174" width="12.7109375" style="158" customWidth="1"/>
    <col min="7175" max="7175" width="1.28515625" style="158" customWidth="1"/>
    <col min="7176" max="7176" width="12.7109375" style="158" customWidth="1"/>
    <col min="7177" max="7177" width="1.28515625" style="158" customWidth="1"/>
    <col min="7178" max="7178" width="12.7109375" style="158" customWidth="1"/>
    <col min="7179" max="7179" width="1.28515625" style="158" customWidth="1"/>
    <col min="7180" max="7180" width="12.7109375" style="158" customWidth="1"/>
    <col min="7181" max="7424" width="9.140625" style="158"/>
    <col min="7425" max="7425" width="3.140625" style="158" customWidth="1"/>
    <col min="7426" max="7426" width="5.42578125" style="158" customWidth="1"/>
    <col min="7427" max="7427" width="34" style="158" customWidth="1"/>
    <col min="7428" max="7428" width="13.42578125" style="158" customWidth="1"/>
    <col min="7429" max="7429" width="1.28515625" style="158" customWidth="1"/>
    <col min="7430" max="7430" width="12.7109375" style="158" customWidth="1"/>
    <col min="7431" max="7431" width="1.28515625" style="158" customWidth="1"/>
    <col min="7432" max="7432" width="12.7109375" style="158" customWidth="1"/>
    <col min="7433" max="7433" width="1.28515625" style="158" customWidth="1"/>
    <col min="7434" max="7434" width="12.7109375" style="158" customWidth="1"/>
    <col min="7435" max="7435" width="1.28515625" style="158" customWidth="1"/>
    <col min="7436" max="7436" width="12.7109375" style="158" customWidth="1"/>
    <col min="7437" max="7680" width="9.140625" style="158"/>
    <col min="7681" max="7681" width="3.140625" style="158" customWidth="1"/>
    <col min="7682" max="7682" width="5.42578125" style="158" customWidth="1"/>
    <col min="7683" max="7683" width="34" style="158" customWidth="1"/>
    <col min="7684" max="7684" width="13.42578125" style="158" customWidth="1"/>
    <col min="7685" max="7685" width="1.28515625" style="158" customWidth="1"/>
    <col min="7686" max="7686" width="12.7109375" style="158" customWidth="1"/>
    <col min="7687" max="7687" width="1.28515625" style="158" customWidth="1"/>
    <col min="7688" max="7688" width="12.7109375" style="158" customWidth="1"/>
    <col min="7689" max="7689" width="1.28515625" style="158" customWidth="1"/>
    <col min="7690" max="7690" width="12.7109375" style="158" customWidth="1"/>
    <col min="7691" max="7691" width="1.28515625" style="158" customWidth="1"/>
    <col min="7692" max="7692" width="12.7109375" style="158" customWidth="1"/>
    <col min="7693" max="7936" width="9.140625" style="158"/>
    <col min="7937" max="7937" width="3.140625" style="158" customWidth="1"/>
    <col min="7938" max="7938" width="5.42578125" style="158" customWidth="1"/>
    <col min="7939" max="7939" width="34" style="158" customWidth="1"/>
    <col min="7940" max="7940" width="13.42578125" style="158" customWidth="1"/>
    <col min="7941" max="7941" width="1.28515625" style="158" customWidth="1"/>
    <col min="7942" max="7942" width="12.7109375" style="158" customWidth="1"/>
    <col min="7943" max="7943" width="1.28515625" style="158" customWidth="1"/>
    <col min="7944" max="7944" width="12.7109375" style="158" customWidth="1"/>
    <col min="7945" max="7945" width="1.28515625" style="158" customWidth="1"/>
    <col min="7946" max="7946" width="12.7109375" style="158" customWidth="1"/>
    <col min="7947" max="7947" width="1.28515625" style="158" customWidth="1"/>
    <col min="7948" max="7948" width="12.7109375" style="158" customWidth="1"/>
    <col min="7949" max="8192" width="9.140625" style="158"/>
    <col min="8193" max="8193" width="3.140625" style="158" customWidth="1"/>
    <col min="8194" max="8194" width="5.42578125" style="158" customWidth="1"/>
    <col min="8195" max="8195" width="34" style="158" customWidth="1"/>
    <col min="8196" max="8196" width="13.42578125" style="158" customWidth="1"/>
    <col min="8197" max="8197" width="1.28515625" style="158" customWidth="1"/>
    <col min="8198" max="8198" width="12.7109375" style="158" customWidth="1"/>
    <col min="8199" max="8199" width="1.28515625" style="158" customWidth="1"/>
    <col min="8200" max="8200" width="12.7109375" style="158" customWidth="1"/>
    <col min="8201" max="8201" width="1.28515625" style="158" customWidth="1"/>
    <col min="8202" max="8202" width="12.7109375" style="158" customWidth="1"/>
    <col min="8203" max="8203" width="1.28515625" style="158" customWidth="1"/>
    <col min="8204" max="8204" width="12.7109375" style="158" customWidth="1"/>
    <col min="8205" max="8448" width="9.140625" style="158"/>
    <col min="8449" max="8449" width="3.140625" style="158" customWidth="1"/>
    <col min="8450" max="8450" width="5.42578125" style="158" customWidth="1"/>
    <col min="8451" max="8451" width="34" style="158" customWidth="1"/>
    <col min="8452" max="8452" width="13.42578125" style="158" customWidth="1"/>
    <col min="8453" max="8453" width="1.28515625" style="158" customWidth="1"/>
    <col min="8454" max="8454" width="12.7109375" style="158" customWidth="1"/>
    <col min="8455" max="8455" width="1.28515625" style="158" customWidth="1"/>
    <col min="8456" max="8456" width="12.7109375" style="158" customWidth="1"/>
    <col min="8457" max="8457" width="1.28515625" style="158" customWidth="1"/>
    <col min="8458" max="8458" width="12.7109375" style="158" customWidth="1"/>
    <col min="8459" max="8459" width="1.28515625" style="158" customWidth="1"/>
    <col min="8460" max="8460" width="12.7109375" style="158" customWidth="1"/>
    <col min="8461" max="8704" width="9.140625" style="158"/>
    <col min="8705" max="8705" width="3.140625" style="158" customWidth="1"/>
    <col min="8706" max="8706" width="5.42578125" style="158" customWidth="1"/>
    <col min="8707" max="8707" width="34" style="158" customWidth="1"/>
    <col min="8708" max="8708" width="13.42578125" style="158" customWidth="1"/>
    <col min="8709" max="8709" width="1.28515625" style="158" customWidth="1"/>
    <col min="8710" max="8710" width="12.7109375" style="158" customWidth="1"/>
    <col min="8711" max="8711" width="1.28515625" style="158" customWidth="1"/>
    <col min="8712" max="8712" width="12.7109375" style="158" customWidth="1"/>
    <col min="8713" max="8713" width="1.28515625" style="158" customWidth="1"/>
    <col min="8714" max="8714" width="12.7109375" style="158" customWidth="1"/>
    <col min="8715" max="8715" width="1.28515625" style="158" customWidth="1"/>
    <col min="8716" max="8716" width="12.7109375" style="158" customWidth="1"/>
    <col min="8717" max="8960" width="9.140625" style="158"/>
    <col min="8961" max="8961" width="3.140625" style="158" customWidth="1"/>
    <col min="8962" max="8962" width="5.42578125" style="158" customWidth="1"/>
    <col min="8963" max="8963" width="34" style="158" customWidth="1"/>
    <col min="8964" max="8964" width="13.42578125" style="158" customWidth="1"/>
    <col min="8965" max="8965" width="1.28515625" style="158" customWidth="1"/>
    <col min="8966" max="8966" width="12.7109375" style="158" customWidth="1"/>
    <col min="8967" max="8967" width="1.28515625" style="158" customWidth="1"/>
    <col min="8968" max="8968" width="12.7109375" style="158" customWidth="1"/>
    <col min="8969" max="8969" width="1.28515625" style="158" customWidth="1"/>
    <col min="8970" max="8970" width="12.7109375" style="158" customWidth="1"/>
    <col min="8971" max="8971" width="1.28515625" style="158" customWidth="1"/>
    <col min="8972" max="8972" width="12.7109375" style="158" customWidth="1"/>
    <col min="8973" max="9216" width="9.140625" style="158"/>
    <col min="9217" max="9217" width="3.140625" style="158" customWidth="1"/>
    <col min="9218" max="9218" width="5.42578125" style="158" customWidth="1"/>
    <col min="9219" max="9219" width="34" style="158" customWidth="1"/>
    <col min="9220" max="9220" width="13.42578125" style="158" customWidth="1"/>
    <col min="9221" max="9221" width="1.28515625" style="158" customWidth="1"/>
    <col min="9222" max="9222" width="12.7109375" style="158" customWidth="1"/>
    <col min="9223" max="9223" width="1.28515625" style="158" customWidth="1"/>
    <col min="9224" max="9224" width="12.7109375" style="158" customWidth="1"/>
    <col min="9225" max="9225" width="1.28515625" style="158" customWidth="1"/>
    <col min="9226" max="9226" width="12.7109375" style="158" customWidth="1"/>
    <col min="9227" max="9227" width="1.28515625" style="158" customWidth="1"/>
    <col min="9228" max="9228" width="12.7109375" style="158" customWidth="1"/>
    <col min="9229" max="9472" width="9.140625" style="158"/>
    <col min="9473" max="9473" width="3.140625" style="158" customWidth="1"/>
    <col min="9474" max="9474" width="5.42578125" style="158" customWidth="1"/>
    <col min="9475" max="9475" width="34" style="158" customWidth="1"/>
    <col min="9476" max="9476" width="13.42578125" style="158" customWidth="1"/>
    <col min="9477" max="9477" width="1.28515625" style="158" customWidth="1"/>
    <col min="9478" max="9478" width="12.7109375" style="158" customWidth="1"/>
    <col min="9479" max="9479" width="1.28515625" style="158" customWidth="1"/>
    <col min="9480" max="9480" width="12.7109375" style="158" customWidth="1"/>
    <col min="9481" max="9481" width="1.28515625" style="158" customWidth="1"/>
    <col min="9482" max="9482" width="12.7109375" style="158" customWidth="1"/>
    <col min="9483" max="9483" width="1.28515625" style="158" customWidth="1"/>
    <col min="9484" max="9484" width="12.7109375" style="158" customWidth="1"/>
    <col min="9485" max="9728" width="9.140625" style="158"/>
    <col min="9729" max="9729" width="3.140625" style="158" customWidth="1"/>
    <col min="9730" max="9730" width="5.42578125" style="158" customWidth="1"/>
    <col min="9731" max="9731" width="34" style="158" customWidth="1"/>
    <col min="9732" max="9732" width="13.42578125" style="158" customWidth="1"/>
    <col min="9733" max="9733" width="1.28515625" style="158" customWidth="1"/>
    <col min="9734" max="9734" width="12.7109375" style="158" customWidth="1"/>
    <col min="9735" max="9735" width="1.28515625" style="158" customWidth="1"/>
    <col min="9736" max="9736" width="12.7109375" style="158" customWidth="1"/>
    <col min="9737" max="9737" width="1.28515625" style="158" customWidth="1"/>
    <col min="9738" max="9738" width="12.7109375" style="158" customWidth="1"/>
    <col min="9739" max="9739" width="1.28515625" style="158" customWidth="1"/>
    <col min="9740" max="9740" width="12.7109375" style="158" customWidth="1"/>
    <col min="9741" max="9984" width="9.140625" style="158"/>
    <col min="9985" max="9985" width="3.140625" style="158" customWidth="1"/>
    <col min="9986" max="9986" width="5.42578125" style="158" customWidth="1"/>
    <col min="9987" max="9987" width="34" style="158" customWidth="1"/>
    <col min="9988" max="9988" width="13.42578125" style="158" customWidth="1"/>
    <col min="9989" max="9989" width="1.28515625" style="158" customWidth="1"/>
    <col min="9990" max="9990" width="12.7109375" style="158" customWidth="1"/>
    <col min="9991" max="9991" width="1.28515625" style="158" customWidth="1"/>
    <col min="9992" max="9992" width="12.7109375" style="158" customWidth="1"/>
    <col min="9993" max="9993" width="1.28515625" style="158" customWidth="1"/>
    <col min="9994" max="9994" width="12.7109375" style="158" customWidth="1"/>
    <col min="9995" max="9995" width="1.28515625" style="158" customWidth="1"/>
    <col min="9996" max="9996" width="12.7109375" style="158" customWidth="1"/>
    <col min="9997" max="10240" width="9.140625" style="158"/>
    <col min="10241" max="10241" width="3.140625" style="158" customWidth="1"/>
    <col min="10242" max="10242" width="5.42578125" style="158" customWidth="1"/>
    <col min="10243" max="10243" width="34" style="158" customWidth="1"/>
    <col min="10244" max="10244" width="13.42578125" style="158" customWidth="1"/>
    <col min="10245" max="10245" width="1.28515625" style="158" customWidth="1"/>
    <col min="10246" max="10246" width="12.7109375" style="158" customWidth="1"/>
    <col min="10247" max="10247" width="1.28515625" style="158" customWidth="1"/>
    <col min="10248" max="10248" width="12.7109375" style="158" customWidth="1"/>
    <col min="10249" max="10249" width="1.28515625" style="158" customWidth="1"/>
    <col min="10250" max="10250" width="12.7109375" style="158" customWidth="1"/>
    <col min="10251" max="10251" width="1.28515625" style="158" customWidth="1"/>
    <col min="10252" max="10252" width="12.7109375" style="158" customWidth="1"/>
    <col min="10253" max="10496" width="9.140625" style="158"/>
    <col min="10497" max="10497" width="3.140625" style="158" customWidth="1"/>
    <col min="10498" max="10498" width="5.42578125" style="158" customWidth="1"/>
    <col min="10499" max="10499" width="34" style="158" customWidth="1"/>
    <col min="10500" max="10500" width="13.42578125" style="158" customWidth="1"/>
    <col min="10501" max="10501" width="1.28515625" style="158" customWidth="1"/>
    <col min="10502" max="10502" width="12.7109375" style="158" customWidth="1"/>
    <col min="10503" max="10503" width="1.28515625" style="158" customWidth="1"/>
    <col min="10504" max="10504" width="12.7109375" style="158" customWidth="1"/>
    <col min="10505" max="10505" width="1.28515625" style="158" customWidth="1"/>
    <col min="10506" max="10506" width="12.7109375" style="158" customWidth="1"/>
    <col min="10507" max="10507" width="1.28515625" style="158" customWidth="1"/>
    <col min="10508" max="10508" width="12.7109375" style="158" customWidth="1"/>
    <col min="10509" max="10752" width="9.140625" style="158"/>
    <col min="10753" max="10753" width="3.140625" style="158" customWidth="1"/>
    <col min="10754" max="10754" width="5.42578125" style="158" customWidth="1"/>
    <col min="10755" max="10755" width="34" style="158" customWidth="1"/>
    <col min="10756" max="10756" width="13.42578125" style="158" customWidth="1"/>
    <col min="10757" max="10757" width="1.28515625" style="158" customWidth="1"/>
    <col min="10758" max="10758" width="12.7109375" style="158" customWidth="1"/>
    <col min="10759" max="10759" width="1.28515625" style="158" customWidth="1"/>
    <col min="10760" max="10760" width="12.7109375" style="158" customWidth="1"/>
    <col min="10761" max="10761" width="1.28515625" style="158" customWidth="1"/>
    <col min="10762" max="10762" width="12.7109375" style="158" customWidth="1"/>
    <col min="10763" max="10763" width="1.28515625" style="158" customWidth="1"/>
    <col min="10764" max="10764" width="12.7109375" style="158" customWidth="1"/>
    <col min="10765" max="11008" width="9.140625" style="158"/>
    <col min="11009" max="11009" width="3.140625" style="158" customWidth="1"/>
    <col min="11010" max="11010" width="5.42578125" style="158" customWidth="1"/>
    <col min="11011" max="11011" width="34" style="158" customWidth="1"/>
    <col min="11012" max="11012" width="13.42578125" style="158" customWidth="1"/>
    <col min="11013" max="11013" width="1.28515625" style="158" customWidth="1"/>
    <col min="11014" max="11014" width="12.7109375" style="158" customWidth="1"/>
    <col min="11015" max="11015" width="1.28515625" style="158" customWidth="1"/>
    <col min="11016" max="11016" width="12.7109375" style="158" customWidth="1"/>
    <col min="11017" max="11017" width="1.28515625" style="158" customWidth="1"/>
    <col min="11018" max="11018" width="12.7109375" style="158" customWidth="1"/>
    <col min="11019" max="11019" width="1.28515625" style="158" customWidth="1"/>
    <col min="11020" max="11020" width="12.7109375" style="158" customWidth="1"/>
    <col min="11021" max="11264" width="9.140625" style="158"/>
    <col min="11265" max="11265" width="3.140625" style="158" customWidth="1"/>
    <col min="11266" max="11266" width="5.42578125" style="158" customWidth="1"/>
    <col min="11267" max="11267" width="34" style="158" customWidth="1"/>
    <col min="11268" max="11268" width="13.42578125" style="158" customWidth="1"/>
    <col min="11269" max="11269" width="1.28515625" style="158" customWidth="1"/>
    <col min="11270" max="11270" width="12.7109375" style="158" customWidth="1"/>
    <col min="11271" max="11271" width="1.28515625" style="158" customWidth="1"/>
    <col min="11272" max="11272" width="12.7109375" style="158" customWidth="1"/>
    <col min="11273" max="11273" width="1.28515625" style="158" customWidth="1"/>
    <col min="11274" max="11274" width="12.7109375" style="158" customWidth="1"/>
    <col min="11275" max="11275" width="1.28515625" style="158" customWidth="1"/>
    <col min="11276" max="11276" width="12.7109375" style="158" customWidth="1"/>
    <col min="11277" max="11520" width="9.140625" style="158"/>
    <col min="11521" max="11521" width="3.140625" style="158" customWidth="1"/>
    <col min="11522" max="11522" width="5.42578125" style="158" customWidth="1"/>
    <col min="11523" max="11523" width="34" style="158" customWidth="1"/>
    <col min="11524" max="11524" width="13.42578125" style="158" customWidth="1"/>
    <col min="11525" max="11525" width="1.28515625" style="158" customWidth="1"/>
    <col min="11526" max="11526" width="12.7109375" style="158" customWidth="1"/>
    <col min="11527" max="11527" width="1.28515625" style="158" customWidth="1"/>
    <col min="11528" max="11528" width="12.7109375" style="158" customWidth="1"/>
    <col min="11529" max="11529" width="1.28515625" style="158" customWidth="1"/>
    <col min="11530" max="11530" width="12.7109375" style="158" customWidth="1"/>
    <col min="11531" max="11531" width="1.28515625" style="158" customWidth="1"/>
    <col min="11532" max="11532" width="12.7109375" style="158" customWidth="1"/>
    <col min="11533" max="11776" width="9.140625" style="158"/>
    <col min="11777" max="11777" width="3.140625" style="158" customWidth="1"/>
    <col min="11778" max="11778" width="5.42578125" style="158" customWidth="1"/>
    <col min="11779" max="11779" width="34" style="158" customWidth="1"/>
    <col min="11780" max="11780" width="13.42578125" style="158" customWidth="1"/>
    <col min="11781" max="11781" width="1.28515625" style="158" customWidth="1"/>
    <col min="11782" max="11782" width="12.7109375" style="158" customWidth="1"/>
    <col min="11783" max="11783" width="1.28515625" style="158" customWidth="1"/>
    <col min="11784" max="11784" width="12.7109375" style="158" customWidth="1"/>
    <col min="11785" max="11785" width="1.28515625" style="158" customWidth="1"/>
    <col min="11786" max="11786" width="12.7109375" style="158" customWidth="1"/>
    <col min="11787" max="11787" width="1.28515625" style="158" customWidth="1"/>
    <col min="11788" max="11788" width="12.7109375" style="158" customWidth="1"/>
    <col min="11789" max="12032" width="9.140625" style="158"/>
    <col min="12033" max="12033" width="3.140625" style="158" customWidth="1"/>
    <col min="12034" max="12034" width="5.42578125" style="158" customWidth="1"/>
    <col min="12035" max="12035" width="34" style="158" customWidth="1"/>
    <col min="12036" max="12036" width="13.42578125" style="158" customWidth="1"/>
    <col min="12037" max="12037" width="1.28515625" style="158" customWidth="1"/>
    <col min="12038" max="12038" width="12.7109375" style="158" customWidth="1"/>
    <col min="12039" max="12039" width="1.28515625" style="158" customWidth="1"/>
    <col min="12040" max="12040" width="12.7109375" style="158" customWidth="1"/>
    <col min="12041" max="12041" width="1.28515625" style="158" customWidth="1"/>
    <col min="12042" max="12042" width="12.7109375" style="158" customWidth="1"/>
    <col min="12043" max="12043" width="1.28515625" style="158" customWidth="1"/>
    <col min="12044" max="12044" width="12.7109375" style="158" customWidth="1"/>
    <col min="12045" max="12288" width="9.140625" style="158"/>
    <col min="12289" max="12289" width="3.140625" style="158" customWidth="1"/>
    <col min="12290" max="12290" width="5.42578125" style="158" customWidth="1"/>
    <col min="12291" max="12291" width="34" style="158" customWidth="1"/>
    <col min="12292" max="12292" width="13.42578125" style="158" customWidth="1"/>
    <col min="12293" max="12293" width="1.28515625" style="158" customWidth="1"/>
    <col min="12294" max="12294" width="12.7109375" style="158" customWidth="1"/>
    <col min="12295" max="12295" width="1.28515625" style="158" customWidth="1"/>
    <col min="12296" max="12296" width="12.7109375" style="158" customWidth="1"/>
    <col min="12297" max="12297" width="1.28515625" style="158" customWidth="1"/>
    <col min="12298" max="12298" width="12.7109375" style="158" customWidth="1"/>
    <col min="12299" max="12299" width="1.28515625" style="158" customWidth="1"/>
    <col min="12300" max="12300" width="12.7109375" style="158" customWidth="1"/>
    <col min="12301" max="12544" width="9.140625" style="158"/>
    <col min="12545" max="12545" width="3.140625" style="158" customWidth="1"/>
    <col min="12546" max="12546" width="5.42578125" style="158" customWidth="1"/>
    <col min="12547" max="12547" width="34" style="158" customWidth="1"/>
    <col min="12548" max="12548" width="13.42578125" style="158" customWidth="1"/>
    <col min="12549" max="12549" width="1.28515625" style="158" customWidth="1"/>
    <col min="12550" max="12550" width="12.7109375" style="158" customWidth="1"/>
    <col min="12551" max="12551" width="1.28515625" style="158" customWidth="1"/>
    <col min="12552" max="12552" width="12.7109375" style="158" customWidth="1"/>
    <col min="12553" max="12553" width="1.28515625" style="158" customWidth="1"/>
    <col min="12554" max="12554" width="12.7109375" style="158" customWidth="1"/>
    <col min="12555" max="12555" width="1.28515625" style="158" customWidth="1"/>
    <col min="12556" max="12556" width="12.7109375" style="158" customWidth="1"/>
    <col min="12557" max="12800" width="9.140625" style="158"/>
    <col min="12801" max="12801" width="3.140625" style="158" customWidth="1"/>
    <col min="12802" max="12802" width="5.42578125" style="158" customWidth="1"/>
    <col min="12803" max="12803" width="34" style="158" customWidth="1"/>
    <col min="12804" max="12804" width="13.42578125" style="158" customWidth="1"/>
    <col min="12805" max="12805" width="1.28515625" style="158" customWidth="1"/>
    <col min="12806" max="12806" width="12.7109375" style="158" customWidth="1"/>
    <col min="12807" max="12807" width="1.28515625" style="158" customWidth="1"/>
    <col min="12808" max="12808" width="12.7109375" style="158" customWidth="1"/>
    <col min="12809" max="12809" width="1.28515625" style="158" customWidth="1"/>
    <col min="12810" max="12810" width="12.7109375" style="158" customWidth="1"/>
    <col min="12811" max="12811" width="1.28515625" style="158" customWidth="1"/>
    <col min="12812" max="12812" width="12.7109375" style="158" customWidth="1"/>
    <col min="12813" max="13056" width="9.140625" style="158"/>
    <col min="13057" max="13057" width="3.140625" style="158" customWidth="1"/>
    <col min="13058" max="13058" width="5.42578125" style="158" customWidth="1"/>
    <col min="13059" max="13059" width="34" style="158" customWidth="1"/>
    <col min="13060" max="13060" width="13.42578125" style="158" customWidth="1"/>
    <col min="13061" max="13061" width="1.28515625" style="158" customWidth="1"/>
    <col min="13062" max="13062" width="12.7109375" style="158" customWidth="1"/>
    <col min="13063" max="13063" width="1.28515625" style="158" customWidth="1"/>
    <col min="13064" max="13064" width="12.7109375" style="158" customWidth="1"/>
    <col min="13065" max="13065" width="1.28515625" style="158" customWidth="1"/>
    <col min="13066" max="13066" width="12.7109375" style="158" customWidth="1"/>
    <col min="13067" max="13067" width="1.28515625" style="158" customWidth="1"/>
    <col min="13068" max="13068" width="12.7109375" style="158" customWidth="1"/>
    <col min="13069" max="13312" width="9.140625" style="158"/>
    <col min="13313" max="13313" width="3.140625" style="158" customWidth="1"/>
    <col min="13314" max="13314" width="5.42578125" style="158" customWidth="1"/>
    <col min="13315" max="13315" width="34" style="158" customWidth="1"/>
    <col min="13316" max="13316" width="13.42578125" style="158" customWidth="1"/>
    <col min="13317" max="13317" width="1.28515625" style="158" customWidth="1"/>
    <col min="13318" max="13318" width="12.7109375" style="158" customWidth="1"/>
    <col min="13319" max="13319" width="1.28515625" style="158" customWidth="1"/>
    <col min="13320" max="13320" width="12.7109375" style="158" customWidth="1"/>
    <col min="13321" max="13321" width="1.28515625" style="158" customWidth="1"/>
    <col min="13322" max="13322" width="12.7109375" style="158" customWidth="1"/>
    <col min="13323" max="13323" width="1.28515625" style="158" customWidth="1"/>
    <col min="13324" max="13324" width="12.7109375" style="158" customWidth="1"/>
    <col min="13325" max="13568" width="9.140625" style="158"/>
    <col min="13569" max="13569" width="3.140625" style="158" customWidth="1"/>
    <col min="13570" max="13570" width="5.42578125" style="158" customWidth="1"/>
    <col min="13571" max="13571" width="34" style="158" customWidth="1"/>
    <col min="13572" max="13572" width="13.42578125" style="158" customWidth="1"/>
    <col min="13573" max="13573" width="1.28515625" style="158" customWidth="1"/>
    <col min="13574" max="13574" width="12.7109375" style="158" customWidth="1"/>
    <col min="13575" max="13575" width="1.28515625" style="158" customWidth="1"/>
    <col min="13576" max="13576" width="12.7109375" style="158" customWidth="1"/>
    <col min="13577" max="13577" width="1.28515625" style="158" customWidth="1"/>
    <col min="13578" max="13578" width="12.7109375" style="158" customWidth="1"/>
    <col min="13579" max="13579" width="1.28515625" style="158" customWidth="1"/>
    <col min="13580" max="13580" width="12.7109375" style="158" customWidth="1"/>
    <col min="13581" max="13824" width="9.140625" style="158"/>
    <col min="13825" max="13825" width="3.140625" style="158" customWidth="1"/>
    <col min="13826" max="13826" width="5.42578125" style="158" customWidth="1"/>
    <col min="13827" max="13827" width="34" style="158" customWidth="1"/>
    <col min="13828" max="13828" width="13.42578125" style="158" customWidth="1"/>
    <col min="13829" max="13829" width="1.28515625" style="158" customWidth="1"/>
    <col min="13830" max="13830" width="12.7109375" style="158" customWidth="1"/>
    <col min="13831" max="13831" width="1.28515625" style="158" customWidth="1"/>
    <col min="13832" max="13832" width="12.7109375" style="158" customWidth="1"/>
    <col min="13833" max="13833" width="1.28515625" style="158" customWidth="1"/>
    <col min="13834" max="13834" width="12.7109375" style="158" customWidth="1"/>
    <col min="13835" max="13835" width="1.28515625" style="158" customWidth="1"/>
    <col min="13836" max="13836" width="12.7109375" style="158" customWidth="1"/>
    <col min="13837" max="14080" width="9.140625" style="158"/>
    <col min="14081" max="14081" width="3.140625" style="158" customWidth="1"/>
    <col min="14082" max="14082" width="5.42578125" style="158" customWidth="1"/>
    <col min="14083" max="14083" width="34" style="158" customWidth="1"/>
    <col min="14084" max="14084" width="13.42578125" style="158" customWidth="1"/>
    <col min="14085" max="14085" width="1.28515625" style="158" customWidth="1"/>
    <col min="14086" max="14086" width="12.7109375" style="158" customWidth="1"/>
    <col min="14087" max="14087" width="1.28515625" style="158" customWidth="1"/>
    <col min="14088" max="14088" width="12.7109375" style="158" customWidth="1"/>
    <col min="14089" max="14089" width="1.28515625" style="158" customWidth="1"/>
    <col min="14090" max="14090" width="12.7109375" style="158" customWidth="1"/>
    <col min="14091" max="14091" width="1.28515625" style="158" customWidth="1"/>
    <col min="14092" max="14092" width="12.7109375" style="158" customWidth="1"/>
    <col min="14093" max="14336" width="9.140625" style="158"/>
    <col min="14337" max="14337" width="3.140625" style="158" customWidth="1"/>
    <col min="14338" max="14338" width="5.42578125" style="158" customWidth="1"/>
    <col min="14339" max="14339" width="34" style="158" customWidth="1"/>
    <col min="14340" max="14340" width="13.42578125" style="158" customWidth="1"/>
    <col min="14341" max="14341" width="1.28515625" style="158" customWidth="1"/>
    <col min="14342" max="14342" width="12.7109375" style="158" customWidth="1"/>
    <col min="14343" max="14343" width="1.28515625" style="158" customWidth="1"/>
    <col min="14344" max="14344" width="12.7109375" style="158" customWidth="1"/>
    <col min="14345" max="14345" width="1.28515625" style="158" customWidth="1"/>
    <col min="14346" max="14346" width="12.7109375" style="158" customWidth="1"/>
    <col min="14347" max="14347" width="1.28515625" style="158" customWidth="1"/>
    <col min="14348" max="14348" width="12.7109375" style="158" customWidth="1"/>
    <col min="14349" max="14592" width="9.140625" style="158"/>
    <col min="14593" max="14593" width="3.140625" style="158" customWidth="1"/>
    <col min="14594" max="14594" width="5.42578125" style="158" customWidth="1"/>
    <col min="14595" max="14595" width="34" style="158" customWidth="1"/>
    <col min="14596" max="14596" width="13.42578125" style="158" customWidth="1"/>
    <col min="14597" max="14597" width="1.28515625" style="158" customWidth="1"/>
    <col min="14598" max="14598" width="12.7109375" style="158" customWidth="1"/>
    <col min="14599" max="14599" width="1.28515625" style="158" customWidth="1"/>
    <col min="14600" max="14600" width="12.7109375" style="158" customWidth="1"/>
    <col min="14601" max="14601" width="1.28515625" style="158" customWidth="1"/>
    <col min="14602" max="14602" width="12.7109375" style="158" customWidth="1"/>
    <col min="14603" max="14603" width="1.28515625" style="158" customWidth="1"/>
    <col min="14604" max="14604" width="12.7109375" style="158" customWidth="1"/>
    <col min="14605" max="14848" width="9.140625" style="158"/>
    <col min="14849" max="14849" width="3.140625" style="158" customWidth="1"/>
    <col min="14850" max="14850" width="5.42578125" style="158" customWidth="1"/>
    <col min="14851" max="14851" width="34" style="158" customWidth="1"/>
    <col min="14852" max="14852" width="13.42578125" style="158" customWidth="1"/>
    <col min="14853" max="14853" width="1.28515625" style="158" customWidth="1"/>
    <col min="14854" max="14854" width="12.7109375" style="158" customWidth="1"/>
    <col min="14855" max="14855" width="1.28515625" style="158" customWidth="1"/>
    <col min="14856" max="14856" width="12.7109375" style="158" customWidth="1"/>
    <col min="14857" max="14857" width="1.28515625" style="158" customWidth="1"/>
    <col min="14858" max="14858" width="12.7109375" style="158" customWidth="1"/>
    <col min="14859" max="14859" width="1.28515625" style="158" customWidth="1"/>
    <col min="14860" max="14860" width="12.7109375" style="158" customWidth="1"/>
    <col min="14861" max="15104" width="9.140625" style="158"/>
    <col min="15105" max="15105" width="3.140625" style="158" customWidth="1"/>
    <col min="15106" max="15106" width="5.42578125" style="158" customWidth="1"/>
    <col min="15107" max="15107" width="34" style="158" customWidth="1"/>
    <col min="15108" max="15108" width="13.42578125" style="158" customWidth="1"/>
    <col min="15109" max="15109" width="1.28515625" style="158" customWidth="1"/>
    <col min="15110" max="15110" width="12.7109375" style="158" customWidth="1"/>
    <col min="15111" max="15111" width="1.28515625" style="158" customWidth="1"/>
    <col min="15112" max="15112" width="12.7109375" style="158" customWidth="1"/>
    <col min="15113" max="15113" width="1.28515625" style="158" customWidth="1"/>
    <col min="15114" max="15114" width="12.7109375" style="158" customWidth="1"/>
    <col min="15115" max="15115" width="1.28515625" style="158" customWidth="1"/>
    <col min="15116" max="15116" width="12.7109375" style="158" customWidth="1"/>
    <col min="15117" max="15360" width="9.140625" style="158"/>
    <col min="15361" max="15361" width="3.140625" style="158" customWidth="1"/>
    <col min="15362" max="15362" width="5.42578125" style="158" customWidth="1"/>
    <col min="15363" max="15363" width="34" style="158" customWidth="1"/>
    <col min="15364" max="15364" width="13.42578125" style="158" customWidth="1"/>
    <col min="15365" max="15365" width="1.28515625" style="158" customWidth="1"/>
    <col min="15366" max="15366" width="12.7109375" style="158" customWidth="1"/>
    <col min="15367" max="15367" width="1.28515625" style="158" customWidth="1"/>
    <col min="15368" max="15368" width="12.7109375" style="158" customWidth="1"/>
    <col min="15369" max="15369" width="1.28515625" style="158" customWidth="1"/>
    <col min="15370" max="15370" width="12.7109375" style="158" customWidth="1"/>
    <col min="15371" max="15371" width="1.28515625" style="158" customWidth="1"/>
    <col min="15372" max="15372" width="12.7109375" style="158" customWidth="1"/>
    <col min="15373" max="15616" width="9.140625" style="158"/>
    <col min="15617" max="15617" width="3.140625" style="158" customWidth="1"/>
    <col min="15618" max="15618" width="5.42578125" style="158" customWidth="1"/>
    <col min="15619" max="15619" width="34" style="158" customWidth="1"/>
    <col min="15620" max="15620" width="13.42578125" style="158" customWidth="1"/>
    <col min="15621" max="15621" width="1.28515625" style="158" customWidth="1"/>
    <col min="15622" max="15622" width="12.7109375" style="158" customWidth="1"/>
    <col min="15623" max="15623" width="1.28515625" style="158" customWidth="1"/>
    <col min="15624" max="15624" width="12.7109375" style="158" customWidth="1"/>
    <col min="15625" max="15625" width="1.28515625" style="158" customWidth="1"/>
    <col min="15626" max="15626" width="12.7109375" style="158" customWidth="1"/>
    <col min="15627" max="15627" width="1.28515625" style="158" customWidth="1"/>
    <col min="15628" max="15628" width="12.7109375" style="158" customWidth="1"/>
    <col min="15629" max="15872" width="9.140625" style="158"/>
    <col min="15873" max="15873" width="3.140625" style="158" customWidth="1"/>
    <col min="15874" max="15874" width="5.42578125" style="158" customWidth="1"/>
    <col min="15875" max="15875" width="34" style="158" customWidth="1"/>
    <col min="15876" max="15876" width="13.42578125" style="158" customWidth="1"/>
    <col min="15877" max="15877" width="1.28515625" style="158" customWidth="1"/>
    <col min="15878" max="15878" width="12.7109375" style="158" customWidth="1"/>
    <col min="15879" max="15879" width="1.28515625" style="158" customWidth="1"/>
    <col min="15880" max="15880" width="12.7109375" style="158" customWidth="1"/>
    <col min="15881" max="15881" width="1.28515625" style="158" customWidth="1"/>
    <col min="15882" max="15882" width="12.7109375" style="158" customWidth="1"/>
    <col min="15883" max="15883" width="1.28515625" style="158" customWidth="1"/>
    <col min="15884" max="15884" width="12.7109375" style="158" customWidth="1"/>
    <col min="15885" max="16128" width="9.140625" style="158"/>
    <col min="16129" max="16129" width="3.140625" style="158" customWidth="1"/>
    <col min="16130" max="16130" width="5.42578125" style="158" customWidth="1"/>
    <col min="16131" max="16131" width="34" style="158" customWidth="1"/>
    <col min="16132" max="16132" width="13.42578125" style="158" customWidth="1"/>
    <col min="16133" max="16133" width="1.28515625" style="158" customWidth="1"/>
    <col min="16134" max="16134" width="12.7109375" style="158" customWidth="1"/>
    <col min="16135" max="16135" width="1.28515625" style="158" customWidth="1"/>
    <col min="16136" max="16136" width="12.7109375" style="158" customWidth="1"/>
    <col min="16137" max="16137" width="1.28515625" style="158" customWidth="1"/>
    <col min="16138" max="16138" width="12.7109375" style="158" customWidth="1"/>
    <col min="16139" max="16139" width="1.28515625" style="158" customWidth="1"/>
    <col min="16140" max="16140" width="12.7109375" style="158" customWidth="1"/>
    <col min="16141" max="16384" width="9.140625" style="158"/>
  </cols>
  <sheetData>
    <row r="1" spans="1:13" ht="15" customHeight="1" x14ac:dyDescent="0.25">
      <c r="A1" s="492" t="s">
        <v>119</v>
      </c>
      <c r="B1" s="475"/>
      <c r="C1" s="475"/>
      <c r="D1" s="475"/>
      <c r="E1" s="475"/>
      <c r="F1" s="475"/>
      <c r="G1" s="475"/>
      <c r="H1" s="475"/>
      <c r="I1" s="475"/>
      <c r="J1" s="475"/>
      <c r="K1" s="475"/>
    </row>
    <row r="2" spans="1:13" s="156" customFormat="1" ht="12.75" customHeight="1" x14ac:dyDescent="0.15">
      <c r="A2" s="470" t="s">
        <v>565</v>
      </c>
      <c r="B2" s="470"/>
      <c r="C2" s="470"/>
      <c r="D2" s="470"/>
      <c r="E2" s="470"/>
      <c r="F2" s="470"/>
      <c r="G2" s="470"/>
      <c r="H2" s="470"/>
      <c r="I2" s="470"/>
      <c r="J2" s="470"/>
      <c r="K2" s="470"/>
      <c r="L2" s="470"/>
      <c r="M2" s="153"/>
    </row>
    <row r="3" spans="1:13" s="156" customFormat="1" ht="16.5" customHeight="1" x14ac:dyDescent="0.15">
      <c r="A3" s="493" t="s">
        <v>574</v>
      </c>
      <c r="B3" s="493"/>
      <c r="C3" s="493"/>
      <c r="D3" s="493"/>
      <c r="E3" s="493"/>
      <c r="F3" s="493"/>
      <c r="G3" s="493"/>
      <c r="H3" s="493"/>
      <c r="I3" s="493"/>
      <c r="J3" s="493"/>
      <c r="K3" s="493"/>
      <c r="L3" s="493"/>
      <c r="M3" s="153"/>
    </row>
    <row r="4" spans="1:13" s="41" customFormat="1" ht="14.25" customHeight="1" x14ac:dyDescent="0.2">
      <c r="A4" s="13"/>
      <c r="B4" s="13"/>
      <c r="C4" s="13"/>
      <c r="D4" s="66"/>
      <c r="E4" s="150"/>
      <c r="F4" s="13"/>
      <c r="G4" s="120"/>
      <c r="H4" s="13"/>
      <c r="I4" s="120"/>
      <c r="J4" s="13"/>
      <c r="K4" s="120"/>
      <c r="L4" s="13"/>
      <c r="M4" s="133"/>
    </row>
    <row r="5" spans="1:13" s="41" customFormat="1" ht="28.5" customHeight="1" x14ac:dyDescent="0.2">
      <c r="A5" s="411"/>
      <c r="B5" s="412"/>
      <c r="C5" s="412"/>
      <c r="D5" s="496" t="s">
        <v>497</v>
      </c>
      <c r="E5" s="497"/>
      <c r="F5" s="497"/>
      <c r="G5" s="497"/>
      <c r="H5" s="497"/>
      <c r="I5" s="498"/>
      <c r="J5" s="413" t="s">
        <v>498</v>
      </c>
      <c r="K5" s="414"/>
      <c r="L5" s="415" t="s">
        <v>499</v>
      </c>
      <c r="M5" s="416"/>
    </row>
    <row r="6" spans="1:13" s="41" customFormat="1" ht="15.75" customHeight="1" x14ac:dyDescent="0.2">
      <c r="A6" s="417"/>
      <c r="B6" s="499" t="s">
        <v>494</v>
      </c>
      <c r="C6" s="499"/>
      <c r="D6" s="418" t="s">
        <v>43</v>
      </c>
      <c r="E6" s="419"/>
      <c r="F6" s="418" t="s">
        <v>42</v>
      </c>
      <c r="G6" s="419"/>
      <c r="H6" s="418" t="s">
        <v>32</v>
      </c>
      <c r="I6" s="419"/>
      <c r="J6" s="418" t="s">
        <v>44</v>
      </c>
      <c r="K6" s="419"/>
      <c r="L6" s="418" t="s">
        <v>44</v>
      </c>
      <c r="M6" s="416"/>
    </row>
    <row r="7" spans="1:13" s="41" customFormat="1" ht="27" customHeight="1" x14ac:dyDescent="0.2">
      <c r="A7" s="420"/>
      <c r="B7" s="421" t="s">
        <v>116</v>
      </c>
      <c r="C7" s="422"/>
      <c r="D7" s="423" t="s">
        <v>569</v>
      </c>
      <c r="E7" s="424"/>
      <c r="F7" s="423" t="s">
        <v>592</v>
      </c>
      <c r="G7" s="424"/>
      <c r="H7" s="423" t="s">
        <v>601</v>
      </c>
      <c r="I7" s="424"/>
      <c r="J7" s="423" t="s">
        <v>610</v>
      </c>
      <c r="K7" s="424"/>
      <c r="L7" s="423" t="s">
        <v>510</v>
      </c>
      <c r="M7" s="416"/>
    </row>
    <row r="8" spans="1:13" ht="30" customHeight="1" x14ac:dyDescent="0.25">
      <c r="A8" s="425">
        <v>1</v>
      </c>
      <c r="B8" s="426" t="s">
        <v>115</v>
      </c>
      <c r="C8" s="427"/>
      <c r="D8" s="391">
        <v>499.83699999999999</v>
      </c>
      <c r="E8" s="390" t="s">
        <v>121</v>
      </c>
      <c r="F8" s="391">
        <v>431.68700000000001</v>
      </c>
      <c r="G8" s="390" t="s">
        <v>121</v>
      </c>
      <c r="H8" s="391">
        <v>534.59799999999996</v>
      </c>
      <c r="I8" s="395" t="s">
        <v>207</v>
      </c>
      <c r="J8" s="391">
        <v>377.85700000000003</v>
      </c>
      <c r="K8" s="448" t="s">
        <v>121</v>
      </c>
      <c r="L8" s="391">
        <v>429.35399999999998</v>
      </c>
      <c r="M8" s="416" t="s">
        <v>121</v>
      </c>
    </row>
    <row r="9" spans="1:13" ht="20.100000000000001" customHeight="1" x14ac:dyDescent="0.25">
      <c r="A9" s="425"/>
      <c r="B9" s="429" t="s">
        <v>88</v>
      </c>
      <c r="C9" s="427" t="s">
        <v>114</v>
      </c>
      <c r="D9" s="391">
        <v>436.524</v>
      </c>
      <c r="E9" s="390" t="s">
        <v>121</v>
      </c>
      <c r="F9" s="391">
        <v>363.50400000000002</v>
      </c>
      <c r="G9" s="390" t="s">
        <v>121</v>
      </c>
      <c r="H9" s="391">
        <v>408.24200000000002</v>
      </c>
      <c r="I9" s="395" t="s">
        <v>207</v>
      </c>
      <c r="J9" s="391">
        <v>297.17500000000001</v>
      </c>
      <c r="K9" s="390" t="s">
        <v>121</v>
      </c>
      <c r="L9" s="391">
        <v>345.71600000000001</v>
      </c>
      <c r="M9" s="416" t="s">
        <v>121</v>
      </c>
    </row>
    <row r="10" spans="1:13" ht="14.25" customHeight="1" x14ac:dyDescent="0.25">
      <c r="A10" s="425"/>
      <c r="B10" s="426"/>
      <c r="C10" s="427" t="s">
        <v>113</v>
      </c>
      <c r="D10" s="391">
        <v>30.260999999999999</v>
      </c>
      <c r="E10" s="390" t="s">
        <v>121</v>
      </c>
      <c r="F10" s="391">
        <v>59.832999999999998</v>
      </c>
      <c r="G10" s="390" t="s">
        <v>121</v>
      </c>
      <c r="H10" s="391">
        <v>112.727</v>
      </c>
      <c r="I10" s="395" t="s">
        <v>207</v>
      </c>
      <c r="J10" s="391">
        <v>74.346999999999994</v>
      </c>
      <c r="K10" s="390" t="s">
        <v>121</v>
      </c>
      <c r="L10" s="391">
        <v>62.688000000000002</v>
      </c>
      <c r="M10" s="416" t="s">
        <v>121</v>
      </c>
    </row>
    <row r="11" spans="1:13" s="57" customFormat="1" ht="18" customHeight="1" x14ac:dyDescent="0.25">
      <c r="A11" s="425">
        <v>2</v>
      </c>
      <c r="B11" s="426" t="s">
        <v>112</v>
      </c>
      <c r="C11" s="427"/>
      <c r="D11" s="391">
        <v>2.694</v>
      </c>
      <c r="E11" s="390"/>
      <c r="F11" s="391">
        <v>5.3570000000000002</v>
      </c>
      <c r="G11" s="390"/>
      <c r="H11" s="391">
        <v>2.0819999999999999</v>
      </c>
      <c r="I11" s="395"/>
      <c r="J11" s="391">
        <v>3.3580000000000001</v>
      </c>
      <c r="K11" s="390"/>
      <c r="L11" s="391">
        <v>10.832000000000001</v>
      </c>
      <c r="M11" s="416"/>
    </row>
    <row r="12" spans="1:13" ht="18" customHeight="1" x14ac:dyDescent="0.25">
      <c r="A12" s="425">
        <v>3</v>
      </c>
      <c r="B12" s="426" t="s">
        <v>111</v>
      </c>
      <c r="C12" s="427"/>
      <c r="D12" s="391">
        <v>2184.3960000000002</v>
      </c>
      <c r="E12" s="390" t="s">
        <v>121</v>
      </c>
      <c r="F12" s="391">
        <v>2023.375</v>
      </c>
      <c r="G12" s="390" t="s">
        <v>121</v>
      </c>
      <c r="H12" s="391">
        <v>1718.665</v>
      </c>
      <c r="I12" s="395" t="s">
        <v>207</v>
      </c>
      <c r="J12" s="391">
        <v>1661.319</v>
      </c>
      <c r="K12" s="390" t="s">
        <v>121</v>
      </c>
      <c r="L12" s="391">
        <v>1665.2760000000001</v>
      </c>
      <c r="M12" s="416" t="s">
        <v>121</v>
      </c>
    </row>
    <row r="13" spans="1:13" ht="20.100000000000001" customHeight="1" x14ac:dyDescent="0.25">
      <c r="A13" s="425"/>
      <c r="B13" s="429" t="s">
        <v>88</v>
      </c>
      <c r="C13" s="427" t="s">
        <v>110</v>
      </c>
      <c r="D13" s="391">
        <v>706.25900000000001</v>
      </c>
      <c r="E13" s="390" t="s">
        <v>121</v>
      </c>
      <c r="F13" s="391">
        <v>597.74400000000003</v>
      </c>
      <c r="G13" s="390" t="s">
        <v>121</v>
      </c>
      <c r="H13" s="391">
        <v>514.55600000000004</v>
      </c>
      <c r="I13" s="395" t="s">
        <v>207</v>
      </c>
      <c r="J13" s="391">
        <v>633.49800000000005</v>
      </c>
      <c r="K13" s="390" t="s">
        <v>121</v>
      </c>
      <c r="L13" s="391">
        <v>654.03700000000003</v>
      </c>
      <c r="M13" s="416" t="s">
        <v>121</v>
      </c>
    </row>
    <row r="14" spans="1:13" ht="12" customHeight="1" x14ac:dyDescent="0.25">
      <c r="A14" s="425"/>
      <c r="B14" s="426"/>
      <c r="C14" s="427" t="s">
        <v>109</v>
      </c>
      <c r="D14" s="391">
        <v>1302.5450000000001</v>
      </c>
      <c r="E14" s="390" t="s">
        <v>121</v>
      </c>
      <c r="F14" s="391">
        <v>1232.9570000000001</v>
      </c>
      <c r="G14" s="390" t="s">
        <v>121</v>
      </c>
      <c r="H14" s="391">
        <v>1050.2619999999999</v>
      </c>
      <c r="I14" s="395" t="s">
        <v>121</v>
      </c>
      <c r="J14" s="391">
        <v>850.71500000000003</v>
      </c>
      <c r="K14" s="390" t="s">
        <v>121</v>
      </c>
      <c r="L14" s="391">
        <v>841.43200000000002</v>
      </c>
      <c r="M14" s="416"/>
    </row>
    <row r="15" spans="1:13" s="154" customFormat="1" ht="18" customHeight="1" x14ac:dyDescent="0.15">
      <c r="A15" s="430"/>
      <c r="B15" s="431"/>
      <c r="C15" s="432" t="s">
        <v>108</v>
      </c>
      <c r="D15" s="433">
        <v>94.191000000000003</v>
      </c>
      <c r="E15" s="434"/>
      <c r="F15" s="433">
        <v>113.014</v>
      </c>
      <c r="G15" s="434"/>
      <c r="H15" s="433">
        <v>97.944000000000003</v>
      </c>
      <c r="I15" s="435"/>
      <c r="J15" s="433">
        <v>105.15900000000001</v>
      </c>
      <c r="K15" s="434"/>
      <c r="L15" s="433">
        <v>100.84399999999999</v>
      </c>
      <c r="M15" s="449"/>
    </row>
    <row r="16" spans="1:13" s="154" customFormat="1" ht="18" customHeight="1" x14ac:dyDescent="0.15">
      <c r="A16" s="430">
        <v>4</v>
      </c>
      <c r="B16" s="431" t="s">
        <v>107</v>
      </c>
      <c r="C16" s="432"/>
      <c r="D16" s="433">
        <v>32.707999999999998</v>
      </c>
      <c r="E16" s="434"/>
      <c r="F16" s="433">
        <v>13.500999999999999</v>
      </c>
      <c r="G16" s="434"/>
      <c r="H16" s="433">
        <v>23.855</v>
      </c>
      <c r="I16" s="435"/>
      <c r="J16" s="433">
        <v>34.466999999999999</v>
      </c>
      <c r="K16" s="434"/>
      <c r="L16" s="433">
        <v>15.635</v>
      </c>
      <c r="M16" s="449"/>
    </row>
    <row r="17" spans="1:13" s="154" customFormat="1" ht="18" customHeight="1" x14ac:dyDescent="0.15">
      <c r="A17" s="430">
        <v>5</v>
      </c>
      <c r="B17" s="431" t="s">
        <v>106</v>
      </c>
      <c r="C17" s="432"/>
      <c r="D17" s="433" t="s">
        <v>199</v>
      </c>
      <c r="E17" s="434" t="s">
        <v>121</v>
      </c>
      <c r="F17" s="433" t="s">
        <v>199</v>
      </c>
      <c r="G17" s="434" t="s">
        <v>121</v>
      </c>
      <c r="H17" s="433" t="s">
        <v>199</v>
      </c>
      <c r="I17" s="435" t="s">
        <v>121</v>
      </c>
      <c r="J17" s="433" t="s">
        <v>199</v>
      </c>
      <c r="K17" s="434" t="s">
        <v>121</v>
      </c>
      <c r="L17" s="433" t="s">
        <v>199</v>
      </c>
      <c r="M17" s="449" t="s">
        <v>121</v>
      </c>
    </row>
    <row r="18" spans="1:13" ht="24" customHeight="1" x14ac:dyDescent="0.25">
      <c r="A18" s="430">
        <v>6</v>
      </c>
      <c r="B18" s="494" t="s">
        <v>122</v>
      </c>
      <c r="C18" s="494"/>
      <c r="D18" s="391">
        <v>1754.0050000000001</v>
      </c>
      <c r="E18" s="390" t="s">
        <v>121</v>
      </c>
      <c r="F18" s="391">
        <v>1916.9449999999999</v>
      </c>
      <c r="G18" s="390" t="s">
        <v>121</v>
      </c>
      <c r="H18" s="391">
        <v>1949.213</v>
      </c>
      <c r="I18" s="395" t="s">
        <v>207</v>
      </c>
      <c r="J18" s="391">
        <v>2111.9879999999998</v>
      </c>
      <c r="K18" s="390" t="s">
        <v>121</v>
      </c>
      <c r="L18" s="391">
        <v>2005.8869999999999</v>
      </c>
      <c r="M18" s="416" t="s">
        <v>121</v>
      </c>
    </row>
    <row r="19" spans="1:13" ht="20.100000000000001" customHeight="1" x14ac:dyDescent="0.25">
      <c r="A19" s="425"/>
      <c r="B19" s="429" t="s">
        <v>88</v>
      </c>
      <c r="C19" s="427" t="s">
        <v>105</v>
      </c>
      <c r="D19" s="391">
        <v>692.94200000000001</v>
      </c>
      <c r="E19" s="390" t="s">
        <v>121</v>
      </c>
      <c r="F19" s="391">
        <v>833.72699999999998</v>
      </c>
      <c r="G19" s="390" t="s">
        <v>121</v>
      </c>
      <c r="H19" s="391">
        <v>721.31</v>
      </c>
      <c r="I19" s="395" t="s">
        <v>207</v>
      </c>
      <c r="J19" s="391">
        <v>947.87900000000002</v>
      </c>
      <c r="K19" s="390" t="s">
        <v>121</v>
      </c>
      <c r="L19" s="391">
        <v>896.45600000000002</v>
      </c>
      <c r="M19" s="416" t="s">
        <v>121</v>
      </c>
    </row>
    <row r="20" spans="1:13" ht="14.25" customHeight="1" x14ac:dyDescent="0.25">
      <c r="A20" s="425"/>
      <c r="B20" s="426"/>
      <c r="C20" s="427" t="s">
        <v>104</v>
      </c>
      <c r="D20" s="391">
        <v>6.181</v>
      </c>
      <c r="E20" s="390"/>
      <c r="F20" s="391">
        <v>29.341000000000001</v>
      </c>
      <c r="G20" s="390" t="s">
        <v>121</v>
      </c>
      <c r="H20" s="391">
        <v>53.058</v>
      </c>
      <c r="I20" s="395" t="s">
        <v>207</v>
      </c>
      <c r="J20" s="391">
        <v>34.453000000000003</v>
      </c>
      <c r="K20" s="390" t="s">
        <v>121</v>
      </c>
      <c r="L20" s="391">
        <v>10.813000000000001</v>
      </c>
      <c r="M20" s="416"/>
    </row>
    <row r="21" spans="1:13" ht="13.5" customHeight="1" x14ac:dyDescent="0.25">
      <c r="A21" s="425"/>
      <c r="B21" s="426"/>
      <c r="C21" s="427" t="s">
        <v>103</v>
      </c>
      <c r="D21" s="391">
        <v>476.82299999999998</v>
      </c>
      <c r="E21" s="390" t="s">
        <v>121</v>
      </c>
      <c r="F21" s="391">
        <v>469.91500000000002</v>
      </c>
      <c r="G21" s="390" t="s">
        <v>121</v>
      </c>
      <c r="H21" s="391">
        <v>486.66</v>
      </c>
      <c r="I21" s="395" t="s">
        <v>207</v>
      </c>
      <c r="J21" s="391">
        <v>434.36099999999999</v>
      </c>
      <c r="K21" s="390" t="s">
        <v>121</v>
      </c>
      <c r="L21" s="391">
        <v>507.21300000000002</v>
      </c>
      <c r="M21" s="416" t="s">
        <v>121</v>
      </c>
    </row>
    <row r="22" spans="1:13" s="154" customFormat="1" ht="17.25" customHeight="1" x14ac:dyDescent="0.15">
      <c r="A22" s="430"/>
      <c r="B22" s="431"/>
      <c r="C22" s="432" t="s">
        <v>102</v>
      </c>
      <c r="D22" s="433">
        <v>577.67899999999997</v>
      </c>
      <c r="E22" s="434" t="s">
        <v>121</v>
      </c>
      <c r="F22" s="433">
        <v>582.92100000000005</v>
      </c>
      <c r="G22" s="434" t="s">
        <v>121</v>
      </c>
      <c r="H22" s="433">
        <v>687.55499999999995</v>
      </c>
      <c r="I22" s="435" t="s">
        <v>121</v>
      </c>
      <c r="J22" s="433">
        <v>694.75699999999995</v>
      </c>
      <c r="K22" s="434" t="s">
        <v>121</v>
      </c>
      <c r="L22" s="433">
        <v>590.98599999999999</v>
      </c>
      <c r="M22" s="449" t="s">
        <v>121</v>
      </c>
    </row>
    <row r="23" spans="1:13" ht="27" customHeight="1" x14ac:dyDescent="0.25">
      <c r="A23" s="430">
        <v>7</v>
      </c>
      <c r="B23" s="494" t="s">
        <v>150</v>
      </c>
      <c r="C23" s="494"/>
      <c r="D23" s="391">
        <v>3925.1219999999998</v>
      </c>
      <c r="E23" s="390" t="s">
        <v>121</v>
      </c>
      <c r="F23" s="391">
        <v>4111.7659999999996</v>
      </c>
      <c r="G23" s="390" t="s">
        <v>121</v>
      </c>
      <c r="H23" s="391">
        <v>4219.2860000000001</v>
      </c>
      <c r="I23" s="395" t="s">
        <v>207</v>
      </c>
      <c r="J23" s="391">
        <v>4303.7089999999998</v>
      </c>
      <c r="K23" s="390" t="s">
        <v>121</v>
      </c>
      <c r="L23" s="391">
        <v>3974.991</v>
      </c>
      <c r="M23" s="416" t="s">
        <v>121</v>
      </c>
    </row>
    <row r="24" spans="1:13" s="62" customFormat="1" ht="18" customHeight="1" x14ac:dyDescent="0.25">
      <c r="A24" s="437"/>
      <c r="B24" s="429" t="s">
        <v>88</v>
      </c>
      <c r="C24" s="427" t="s">
        <v>101</v>
      </c>
      <c r="D24" s="391">
        <v>19.899000000000001</v>
      </c>
      <c r="E24" s="390" t="s">
        <v>121</v>
      </c>
      <c r="F24" s="391">
        <v>36.045000000000002</v>
      </c>
      <c r="G24" s="390"/>
      <c r="H24" s="391">
        <v>16.414999999999999</v>
      </c>
      <c r="I24" s="395" t="s">
        <v>207</v>
      </c>
      <c r="J24" s="391">
        <v>32.832999999999998</v>
      </c>
      <c r="K24" s="390"/>
      <c r="L24" s="391">
        <v>73.92</v>
      </c>
      <c r="M24" s="416"/>
    </row>
    <row r="25" spans="1:13" s="154" customFormat="1" ht="18" customHeight="1" x14ac:dyDescent="0.15">
      <c r="A25" s="430"/>
      <c r="B25" s="438"/>
      <c r="C25" s="432" t="s">
        <v>100</v>
      </c>
      <c r="D25" s="433">
        <v>3905.223</v>
      </c>
      <c r="E25" s="434" t="s">
        <v>121</v>
      </c>
      <c r="F25" s="433">
        <v>4075.721</v>
      </c>
      <c r="G25" s="434" t="s">
        <v>121</v>
      </c>
      <c r="H25" s="433">
        <v>4202.8720000000003</v>
      </c>
      <c r="I25" s="435" t="s">
        <v>207</v>
      </c>
      <c r="J25" s="433">
        <v>4270.8760000000002</v>
      </c>
      <c r="K25" s="434" t="s">
        <v>121</v>
      </c>
      <c r="L25" s="433">
        <v>3901.0709999999999</v>
      </c>
      <c r="M25" s="449" t="s">
        <v>121</v>
      </c>
    </row>
    <row r="26" spans="1:13" ht="25.5" customHeight="1" x14ac:dyDescent="0.25">
      <c r="A26" s="430">
        <v>8</v>
      </c>
      <c r="B26" s="495" t="s">
        <v>123</v>
      </c>
      <c r="C26" s="495"/>
      <c r="D26" s="391">
        <v>154.524</v>
      </c>
      <c r="E26" s="390" t="s">
        <v>121</v>
      </c>
      <c r="F26" s="391">
        <v>171.48500000000001</v>
      </c>
      <c r="G26" s="390" t="s">
        <v>121</v>
      </c>
      <c r="H26" s="391">
        <v>207.36</v>
      </c>
      <c r="I26" s="395" t="s">
        <v>207</v>
      </c>
      <c r="J26" s="391">
        <v>217.09899999999999</v>
      </c>
      <c r="K26" s="390" t="s">
        <v>121</v>
      </c>
      <c r="L26" s="391">
        <v>154.31200000000001</v>
      </c>
      <c r="M26" s="416" t="s">
        <v>121</v>
      </c>
    </row>
    <row r="27" spans="1:13" s="57" customFormat="1" ht="18" customHeight="1" x14ac:dyDescent="0.25">
      <c r="A27" s="425">
        <v>9</v>
      </c>
      <c r="B27" s="426" t="s">
        <v>99</v>
      </c>
      <c r="C27" s="427"/>
      <c r="D27" s="391">
        <v>321.28899999999999</v>
      </c>
      <c r="E27" s="390" t="s">
        <v>121</v>
      </c>
      <c r="F27" s="391">
        <v>274.08800000000002</v>
      </c>
      <c r="G27" s="390" t="s">
        <v>121</v>
      </c>
      <c r="H27" s="391">
        <v>184.267</v>
      </c>
      <c r="I27" s="395" t="s">
        <v>207</v>
      </c>
      <c r="J27" s="391">
        <v>148.322</v>
      </c>
      <c r="K27" s="390" t="s">
        <v>121</v>
      </c>
      <c r="L27" s="391">
        <v>312.32100000000003</v>
      </c>
      <c r="M27" s="416" t="s">
        <v>121</v>
      </c>
    </row>
    <row r="28" spans="1:13" ht="18" customHeight="1" x14ac:dyDescent="0.25">
      <c r="A28" s="425">
        <v>10</v>
      </c>
      <c r="B28" s="426" t="s">
        <v>98</v>
      </c>
      <c r="C28" s="427"/>
      <c r="D28" s="391">
        <v>276.78699999999998</v>
      </c>
      <c r="E28" s="390" t="s">
        <v>121</v>
      </c>
      <c r="F28" s="391">
        <v>387.67500000000001</v>
      </c>
      <c r="G28" s="390" t="s">
        <v>121</v>
      </c>
      <c r="H28" s="391">
        <v>252.31899999999999</v>
      </c>
      <c r="I28" s="395" t="s">
        <v>207</v>
      </c>
      <c r="J28" s="391">
        <v>282.13799999999998</v>
      </c>
      <c r="K28" s="390" t="s">
        <v>121</v>
      </c>
      <c r="L28" s="391">
        <v>230.02600000000001</v>
      </c>
      <c r="M28" s="416" t="s">
        <v>121</v>
      </c>
    </row>
    <row r="29" spans="1:13" ht="18" customHeight="1" x14ac:dyDescent="0.25">
      <c r="A29" s="425">
        <v>11</v>
      </c>
      <c r="B29" s="426" t="s">
        <v>97</v>
      </c>
      <c r="C29" s="427"/>
      <c r="D29" s="439">
        <v>7.7750000000000004</v>
      </c>
      <c r="E29" s="448" t="s">
        <v>121</v>
      </c>
      <c r="F29" s="439">
        <v>5.2569999999999997</v>
      </c>
      <c r="G29" s="448"/>
      <c r="H29" s="439">
        <v>4.7009999999999996</v>
      </c>
      <c r="I29" s="450"/>
      <c r="J29" s="439">
        <v>4.8369999999999997</v>
      </c>
      <c r="K29" s="448" t="s">
        <v>121</v>
      </c>
      <c r="L29" s="439">
        <v>6.0270000000000001</v>
      </c>
      <c r="M29" s="416"/>
    </row>
    <row r="30" spans="1:13" ht="18" customHeight="1" x14ac:dyDescent="0.25">
      <c r="A30" s="425">
        <v>12</v>
      </c>
      <c r="B30" s="426" t="s">
        <v>96</v>
      </c>
      <c r="C30" s="427"/>
      <c r="D30" s="391">
        <v>148.46899999999999</v>
      </c>
      <c r="E30" s="390" t="s">
        <v>121</v>
      </c>
      <c r="F30" s="391">
        <v>162.917</v>
      </c>
      <c r="G30" s="390" t="s">
        <v>121</v>
      </c>
      <c r="H30" s="391">
        <v>129.911</v>
      </c>
      <c r="I30" s="395" t="s">
        <v>121</v>
      </c>
      <c r="J30" s="391">
        <v>179.46899999999999</v>
      </c>
      <c r="K30" s="390" t="s">
        <v>121</v>
      </c>
      <c r="L30" s="391">
        <v>183.78299999999999</v>
      </c>
      <c r="M30" s="416" t="s">
        <v>121</v>
      </c>
    </row>
    <row r="31" spans="1:13" ht="18" customHeight="1" x14ac:dyDescent="0.25">
      <c r="A31" s="425">
        <v>13</v>
      </c>
      <c r="B31" s="426" t="s">
        <v>95</v>
      </c>
      <c r="C31" s="427"/>
      <c r="D31" s="440" t="s">
        <v>199</v>
      </c>
      <c r="E31" s="390" t="s">
        <v>121</v>
      </c>
      <c r="F31" s="391" t="s">
        <v>199</v>
      </c>
      <c r="G31" s="390" t="s">
        <v>121</v>
      </c>
      <c r="H31" s="440" t="s">
        <v>199</v>
      </c>
      <c r="I31" s="395" t="s">
        <v>121</v>
      </c>
      <c r="J31" s="440" t="s">
        <v>199</v>
      </c>
      <c r="K31" s="390" t="s">
        <v>121</v>
      </c>
      <c r="L31" s="440" t="s">
        <v>199</v>
      </c>
      <c r="M31" s="416" t="s">
        <v>121</v>
      </c>
    </row>
    <row r="32" spans="1:13" ht="18" customHeight="1" x14ac:dyDescent="0.25">
      <c r="A32" s="425">
        <v>14</v>
      </c>
      <c r="B32" s="426" t="s">
        <v>94</v>
      </c>
      <c r="C32" s="427"/>
      <c r="D32" s="391">
        <v>165.94800000000001</v>
      </c>
      <c r="E32" s="390" t="s">
        <v>121</v>
      </c>
      <c r="F32" s="391">
        <v>172.94300000000001</v>
      </c>
      <c r="G32" s="390" t="s">
        <v>121</v>
      </c>
      <c r="H32" s="391">
        <v>85.174000000000007</v>
      </c>
      <c r="I32" s="395" t="s">
        <v>207</v>
      </c>
      <c r="J32" s="391">
        <v>150.78200000000001</v>
      </c>
      <c r="K32" s="390" t="s">
        <v>121</v>
      </c>
      <c r="L32" s="391">
        <v>154.42400000000001</v>
      </c>
      <c r="M32" s="416" t="s">
        <v>121</v>
      </c>
    </row>
    <row r="33" spans="1:21" ht="18" customHeight="1" x14ac:dyDescent="0.25">
      <c r="A33" s="425">
        <v>15</v>
      </c>
      <c r="B33" s="426" t="s">
        <v>93</v>
      </c>
      <c r="C33" s="427"/>
      <c r="D33" s="440" t="s">
        <v>199</v>
      </c>
      <c r="E33" s="390" t="s">
        <v>121</v>
      </c>
      <c r="F33" s="440" t="s">
        <v>199</v>
      </c>
      <c r="G33" s="390" t="s">
        <v>121</v>
      </c>
      <c r="H33" s="440" t="s">
        <v>199</v>
      </c>
      <c r="I33" s="395" t="s">
        <v>121</v>
      </c>
      <c r="J33" s="440" t="s">
        <v>199</v>
      </c>
      <c r="K33" s="390" t="s">
        <v>121</v>
      </c>
      <c r="L33" s="440" t="s">
        <v>199</v>
      </c>
      <c r="M33" s="416" t="s">
        <v>121</v>
      </c>
    </row>
    <row r="34" spans="1:21" ht="18" customHeight="1" x14ac:dyDescent="0.25">
      <c r="A34" s="425">
        <v>16</v>
      </c>
      <c r="B34" s="426" t="s">
        <v>92</v>
      </c>
      <c r="C34" s="427"/>
      <c r="D34" s="391" t="s">
        <v>199</v>
      </c>
      <c r="E34" s="390" t="s">
        <v>121</v>
      </c>
      <c r="F34" s="391" t="s">
        <v>199</v>
      </c>
      <c r="G34" s="390" t="s">
        <v>121</v>
      </c>
      <c r="H34" s="391" t="s">
        <v>199</v>
      </c>
      <c r="I34" s="395" t="s">
        <v>121</v>
      </c>
      <c r="J34" s="391" t="s">
        <v>199</v>
      </c>
      <c r="K34" s="390" t="s">
        <v>121</v>
      </c>
      <c r="L34" s="391" t="s">
        <v>199</v>
      </c>
      <c r="M34" s="416" t="s">
        <v>121</v>
      </c>
    </row>
    <row r="35" spans="1:21" ht="18" customHeight="1" x14ac:dyDescent="0.25">
      <c r="A35" s="425">
        <v>17</v>
      </c>
      <c r="B35" s="426" t="s">
        <v>91</v>
      </c>
      <c r="C35" s="441"/>
      <c r="D35" s="440">
        <v>4.0000000000000001E-3</v>
      </c>
      <c r="E35" s="390"/>
      <c r="F35" s="440" t="s">
        <v>199</v>
      </c>
      <c r="G35" s="390" t="s">
        <v>121</v>
      </c>
      <c r="H35" s="391">
        <v>0.28000000000000003</v>
      </c>
      <c r="I35" s="395"/>
      <c r="J35" s="391">
        <v>26.158000000000001</v>
      </c>
      <c r="K35" s="390"/>
      <c r="L35" s="440" t="s">
        <v>199</v>
      </c>
      <c r="M35" s="416" t="s">
        <v>121</v>
      </c>
    </row>
    <row r="36" spans="1:21" ht="18" customHeight="1" x14ac:dyDescent="0.25">
      <c r="A36" s="425">
        <v>18</v>
      </c>
      <c r="B36" s="426" t="s">
        <v>90</v>
      </c>
      <c r="C36" s="427"/>
      <c r="D36" s="391">
        <v>123.309</v>
      </c>
      <c r="E36" s="390" t="s">
        <v>121</v>
      </c>
      <c r="F36" s="391">
        <v>214.56200000000001</v>
      </c>
      <c r="G36" s="390" t="s">
        <v>121</v>
      </c>
      <c r="H36" s="391">
        <v>114.741</v>
      </c>
      <c r="I36" s="395" t="s">
        <v>121</v>
      </c>
      <c r="J36" s="391">
        <v>87.927999999999997</v>
      </c>
      <c r="K36" s="390" t="s">
        <v>121</v>
      </c>
      <c r="L36" s="391">
        <v>56.372</v>
      </c>
      <c r="M36" s="416" t="s">
        <v>121</v>
      </c>
    </row>
    <row r="37" spans="1:21" ht="18" customHeight="1" x14ac:dyDescent="0.25">
      <c r="A37" s="425">
        <v>19</v>
      </c>
      <c r="B37" s="425" t="s">
        <v>89</v>
      </c>
      <c r="C37" s="427"/>
      <c r="D37" s="391">
        <v>6426.5439999999999</v>
      </c>
      <c r="E37" s="390" t="s">
        <v>121</v>
      </c>
      <c r="F37" s="391">
        <v>6516.1469999999999</v>
      </c>
      <c r="G37" s="390" t="s">
        <v>121</v>
      </c>
      <c r="H37" s="391">
        <v>6870.2690000000002</v>
      </c>
      <c r="I37" s="395" t="s">
        <v>207</v>
      </c>
      <c r="J37" s="391">
        <v>7036.2759999999998</v>
      </c>
      <c r="K37" s="390" t="s">
        <v>121</v>
      </c>
      <c r="L37" s="391">
        <v>6962.6819999999998</v>
      </c>
      <c r="M37" s="416" t="s">
        <v>121</v>
      </c>
    </row>
    <row r="38" spans="1:21" ht="20.100000000000001" customHeight="1" x14ac:dyDescent="0.25">
      <c r="A38" s="425"/>
      <c r="B38" s="429" t="s">
        <v>88</v>
      </c>
      <c r="C38" s="427" t="s">
        <v>87</v>
      </c>
      <c r="D38" s="391">
        <v>4347.4809999999998</v>
      </c>
      <c r="E38" s="390" t="s">
        <v>121</v>
      </c>
      <c r="F38" s="391">
        <v>4486.2299999999996</v>
      </c>
      <c r="G38" s="390" t="s">
        <v>121</v>
      </c>
      <c r="H38" s="391">
        <v>4551.7659999999996</v>
      </c>
      <c r="I38" s="395" t="s">
        <v>207</v>
      </c>
      <c r="J38" s="391">
        <v>4973.8379999999997</v>
      </c>
      <c r="K38" s="390" t="s">
        <v>121</v>
      </c>
      <c r="L38" s="391">
        <v>4744.9769999999999</v>
      </c>
      <c r="M38" s="416" t="s">
        <v>121</v>
      </c>
    </row>
    <row r="39" spans="1:21" ht="14.25" customHeight="1" x14ac:dyDescent="0.25">
      <c r="A39" s="425"/>
      <c r="B39" s="426"/>
      <c r="C39" s="427" t="s">
        <v>86</v>
      </c>
      <c r="D39" s="391">
        <v>122.563</v>
      </c>
      <c r="E39" s="390"/>
      <c r="F39" s="391">
        <v>117.286</v>
      </c>
      <c r="G39" s="390"/>
      <c r="H39" s="391">
        <v>139.19999999999999</v>
      </c>
      <c r="I39" s="395"/>
      <c r="J39" s="391">
        <v>190.33799999999999</v>
      </c>
      <c r="K39" s="390"/>
      <c r="L39" s="391">
        <v>174.31</v>
      </c>
      <c r="M39" s="416"/>
    </row>
    <row r="40" spans="1:21" ht="14.25" customHeight="1" x14ac:dyDescent="0.25">
      <c r="A40" s="425"/>
      <c r="B40" s="383"/>
      <c r="C40" s="427" t="s">
        <v>85</v>
      </c>
      <c r="D40" s="391">
        <v>1681.6320000000001</v>
      </c>
      <c r="E40" s="390" t="s">
        <v>121</v>
      </c>
      <c r="F40" s="391">
        <v>1715.6030000000001</v>
      </c>
      <c r="G40" s="390" t="s">
        <v>121</v>
      </c>
      <c r="H40" s="391">
        <v>2032.97</v>
      </c>
      <c r="I40" s="395" t="s">
        <v>121</v>
      </c>
      <c r="J40" s="391">
        <v>1714.8579999999999</v>
      </c>
      <c r="K40" s="390" t="s">
        <v>121</v>
      </c>
      <c r="L40" s="391">
        <v>1770.2719999999999</v>
      </c>
      <c r="M40" s="416" t="s">
        <v>121</v>
      </c>
    </row>
    <row r="41" spans="1:21" ht="18" customHeight="1" x14ac:dyDescent="0.25">
      <c r="A41" s="425">
        <v>20</v>
      </c>
      <c r="B41" s="425" t="s">
        <v>84</v>
      </c>
      <c r="C41" s="427"/>
      <c r="D41" s="391">
        <v>147.13999999999999</v>
      </c>
      <c r="E41" s="390" t="s">
        <v>121</v>
      </c>
      <c r="F41" s="391">
        <v>116.054</v>
      </c>
      <c r="G41" s="390" t="s">
        <v>121</v>
      </c>
      <c r="H41" s="391">
        <v>109.512</v>
      </c>
      <c r="I41" s="395" t="s">
        <v>121</v>
      </c>
      <c r="J41" s="391">
        <v>139.827</v>
      </c>
      <c r="K41" s="390" t="s">
        <v>121</v>
      </c>
      <c r="L41" s="391">
        <v>114.889</v>
      </c>
      <c r="M41" s="416" t="s">
        <v>121</v>
      </c>
    </row>
    <row r="42" spans="1:21" s="159" customFormat="1" ht="35.25" customHeight="1" x14ac:dyDescent="0.15">
      <c r="A42" s="442" t="s">
        <v>83</v>
      </c>
      <c r="B42" s="442"/>
      <c r="C42" s="443"/>
      <c r="D42" s="444">
        <v>16170.552</v>
      </c>
      <c r="E42" s="445" t="s">
        <v>121</v>
      </c>
      <c r="F42" s="444">
        <v>16523.758999999998</v>
      </c>
      <c r="G42" s="445" t="s">
        <v>121</v>
      </c>
      <c r="H42" s="444">
        <v>16406.234</v>
      </c>
      <c r="I42" s="446" t="s">
        <v>207</v>
      </c>
      <c r="J42" s="444">
        <v>16765.535</v>
      </c>
      <c r="K42" s="445" t="s">
        <v>121</v>
      </c>
      <c r="L42" s="444">
        <v>16276.811</v>
      </c>
      <c r="M42" s="447" t="s">
        <v>121</v>
      </c>
    </row>
    <row r="43" spans="1:21" ht="21" customHeight="1" x14ac:dyDescent="0.25">
      <c r="A43" s="41"/>
      <c r="B43" s="41"/>
      <c r="C43" s="41"/>
      <c r="D43" s="61"/>
      <c r="E43" s="151"/>
      <c r="F43" s="41"/>
      <c r="G43" s="133"/>
      <c r="H43" s="41"/>
      <c r="I43" s="133"/>
      <c r="J43" s="41"/>
      <c r="K43" s="133"/>
      <c r="L43" s="41"/>
    </row>
    <row r="44" spans="1:21" ht="12" customHeight="1" x14ac:dyDescent="0.25">
      <c r="A44" s="478" t="s">
        <v>190</v>
      </c>
      <c r="B44" s="478"/>
      <c r="C44" s="478"/>
      <c r="D44" s="478"/>
      <c r="E44" s="478"/>
      <c r="F44" s="478"/>
      <c r="G44" s="478"/>
      <c r="H44" s="478"/>
      <c r="I44" s="478"/>
      <c r="J44" s="478"/>
      <c r="K44" s="478"/>
      <c r="L44" s="478"/>
      <c r="O44" s="121"/>
      <c r="Q44" s="121"/>
      <c r="S44" s="121"/>
      <c r="U44" s="121"/>
    </row>
    <row r="45" spans="1:21" ht="12" customHeight="1" x14ac:dyDescent="0.25">
      <c r="A45" s="474" t="s">
        <v>174</v>
      </c>
      <c r="B45" s="475"/>
      <c r="C45" s="475"/>
      <c r="D45" s="475"/>
      <c r="E45" s="475"/>
      <c r="G45" s="108"/>
      <c r="I45" s="108"/>
      <c r="K45" s="158"/>
      <c r="M45" s="158"/>
    </row>
    <row r="46" spans="1:21" ht="14.1" customHeight="1" x14ac:dyDescent="0.25">
      <c r="A46" s="41"/>
      <c r="B46" s="41"/>
      <c r="C46" s="41"/>
      <c r="D46" s="61"/>
      <c r="E46" s="151"/>
      <c r="F46" s="41"/>
      <c r="G46" s="138"/>
      <c r="H46" s="42"/>
      <c r="I46" s="133"/>
      <c r="J46" s="41"/>
      <c r="K46" s="133"/>
      <c r="L46" s="41"/>
    </row>
    <row r="47" spans="1:21" ht="14.1" customHeight="1" x14ac:dyDescent="0.25">
      <c r="A47" s="41"/>
      <c r="B47" s="41"/>
      <c r="C47" s="41"/>
      <c r="D47" s="61"/>
      <c r="E47" s="151"/>
      <c r="F47" s="41"/>
      <c r="G47" s="133"/>
      <c r="H47" s="41"/>
      <c r="I47" s="133"/>
      <c r="J47" s="41"/>
      <c r="K47" s="133"/>
      <c r="L47" s="41"/>
    </row>
    <row r="48" spans="1:21" ht="14.1" customHeight="1" x14ac:dyDescent="0.25">
      <c r="A48" s="41"/>
      <c r="B48" s="41"/>
      <c r="C48" s="41"/>
      <c r="D48" s="61"/>
      <c r="E48" s="151"/>
      <c r="F48" s="41"/>
      <c r="G48" s="133"/>
      <c r="H48" s="41"/>
      <c r="I48" s="133"/>
      <c r="J48" s="41"/>
      <c r="K48" s="133"/>
      <c r="L48" s="41"/>
    </row>
    <row r="49" spans="1:12" ht="14.1" customHeight="1" x14ac:dyDescent="0.25">
      <c r="A49" s="41"/>
      <c r="B49" s="41"/>
      <c r="C49" s="41"/>
      <c r="D49" s="61"/>
      <c r="E49" s="151"/>
      <c r="F49" s="41"/>
      <c r="G49" s="133"/>
      <c r="H49" s="41"/>
      <c r="I49" s="133"/>
      <c r="J49" s="41"/>
      <c r="K49" s="133"/>
      <c r="L49" s="41"/>
    </row>
    <row r="50" spans="1:12" ht="14.1" customHeight="1" x14ac:dyDescent="0.25">
      <c r="A50" s="41"/>
      <c r="B50" s="41"/>
      <c r="C50" s="41"/>
      <c r="D50" s="61"/>
      <c r="E50" s="151"/>
      <c r="F50" s="41"/>
      <c r="G50" s="133"/>
      <c r="H50" s="41"/>
      <c r="I50" s="133"/>
      <c r="J50" s="41"/>
      <c r="K50" s="133"/>
      <c r="L50" s="41"/>
    </row>
    <row r="51" spans="1:12" ht="14.1" customHeight="1" x14ac:dyDescent="0.25"/>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mergeCells count="10">
    <mergeCell ref="A44:L44"/>
    <mergeCell ref="A45:E45"/>
    <mergeCell ref="A1:K1"/>
    <mergeCell ref="A2:L2"/>
    <mergeCell ref="A3:L3"/>
    <mergeCell ref="B18:C18"/>
    <mergeCell ref="B23:C23"/>
    <mergeCell ref="B26:C26"/>
    <mergeCell ref="D5:I5"/>
    <mergeCell ref="B6:C6"/>
  </mergeCells>
  <pageMargins left="0.7" right="0.7" top="0.75" bottom="0.75" header="0.3" footer="0.3"/>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U171"/>
  <sheetViews>
    <sheetView showGridLines="0" zoomScaleNormal="100" zoomScaleSheetLayoutView="100" workbookViewId="0">
      <selection sqref="A1:K1"/>
    </sheetView>
  </sheetViews>
  <sheetFormatPr defaultRowHeight="17.25" x14ac:dyDescent="0.25"/>
  <cols>
    <col min="1" max="1" width="3.140625" style="158" customWidth="1"/>
    <col min="2" max="2" width="5.42578125" style="158" customWidth="1"/>
    <col min="3" max="3" width="30.42578125" style="158" customWidth="1"/>
    <col min="4" max="4" width="16.7109375" style="37" customWidth="1"/>
    <col min="5" max="5" width="1.28515625" style="152" customWidth="1"/>
    <col min="6" max="6" width="16.7109375" style="158" customWidth="1"/>
    <col min="7" max="7" width="1.28515625" style="121" customWidth="1"/>
    <col min="8" max="8" width="16.7109375" style="158" customWidth="1"/>
    <col min="9" max="9" width="1.28515625" style="121" customWidth="1"/>
    <col min="10" max="10" width="16.7109375" style="158" customWidth="1"/>
    <col min="11" max="11" width="1.28515625" style="121" customWidth="1"/>
    <col min="12" max="12" width="16.7109375" style="158" customWidth="1"/>
    <col min="13" max="13" width="2" style="121" customWidth="1"/>
    <col min="14" max="256" width="9.140625" style="158"/>
    <col min="257" max="257" width="3.140625" style="158" customWidth="1"/>
    <col min="258" max="258" width="5.42578125" style="158" customWidth="1"/>
    <col min="259" max="259" width="34" style="158" customWidth="1"/>
    <col min="260" max="260" width="13.42578125" style="158" customWidth="1"/>
    <col min="261" max="261" width="1.28515625" style="158" customWidth="1"/>
    <col min="262" max="262" width="12.7109375" style="158" customWidth="1"/>
    <col min="263" max="263" width="1.28515625" style="158" customWidth="1"/>
    <col min="264" max="264" width="12.7109375" style="158" customWidth="1"/>
    <col min="265" max="265" width="1.28515625" style="158" customWidth="1"/>
    <col min="266" max="266" width="12.7109375" style="158" customWidth="1"/>
    <col min="267" max="267" width="1.28515625" style="158" customWidth="1"/>
    <col min="268" max="268" width="12.7109375" style="158" customWidth="1"/>
    <col min="269" max="512" width="9.140625" style="158"/>
    <col min="513" max="513" width="3.140625" style="158" customWidth="1"/>
    <col min="514" max="514" width="5.42578125" style="158" customWidth="1"/>
    <col min="515" max="515" width="34" style="158" customWidth="1"/>
    <col min="516" max="516" width="13.42578125" style="158" customWidth="1"/>
    <col min="517" max="517" width="1.28515625" style="158" customWidth="1"/>
    <col min="518" max="518" width="12.7109375" style="158" customWidth="1"/>
    <col min="519" max="519" width="1.28515625" style="158" customWidth="1"/>
    <col min="520" max="520" width="12.7109375" style="158" customWidth="1"/>
    <col min="521" max="521" width="1.28515625" style="158" customWidth="1"/>
    <col min="522" max="522" width="12.7109375" style="158" customWidth="1"/>
    <col min="523" max="523" width="1.28515625" style="158" customWidth="1"/>
    <col min="524" max="524" width="12.7109375" style="158" customWidth="1"/>
    <col min="525" max="768" width="9.140625" style="158"/>
    <col min="769" max="769" width="3.140625" style="158" customWidth="1"/>
    <col min="770" max="770" width="5.42578125" style="158" customWidth="1"/>
    <col min="771" max="771" width="34" style="158" customWidth="1"/>
    <col min="772" max="772" width="13.42578125" style="158" customWidth="1"/>
    <col min="773" max="773" width="1.28515625" style="158" customWidth="1"/>
    <col min="774" max="774" width="12.7109375" style="158" customWidth="1"/>
    <col min="775" max="775" width="1.28515625" style="158" customWidth="1"/>
    <col min="776" max="776" width="12.7109375" style="158" customWidth="1"/>
    <col min="777" max="777" width="1.28515625" style="158" customWidth="1"/>
    <col min="778" max="778" width="12.7109375" style="158" customWidth="1"/>
    <col min="779" max="779" width="1.28515625" style="158" customWidth="1"/>
    <col min="780" max="780" width="12.7109375" style="158" customWidth="1"/>
    <col min="781" max="1024" width="9.140625" style="158"/>
    <col min="1025" max="1025" width="3.140625" style="158" customWidth="1"/>
    <col min="1026" max="1026" width="5.42578125" style="158" customWidth="1"/>
    <col min="1027" max="1027" width="34" style="158" customWidth="1"/>
    <col min="1028" max="1028" width="13.42578125" style="158" customWidth="1"/>
    <col min="1029" max="1029" width="1.28515625" style="158" customWidth="1"/>
    <col min="1030" max="1030" width="12.7109375" style="158" customWidth="1"/>
    <col min="1031" max="1031" width="1.28515625" style="158" customWidth="1"/>
    <col min="1032" max="1032" width="12.7109375" style="158" customWidth="1"/>
    <col min="1033" max="1033" width="1.28515625" style="158" customWidth="1"/>
    <col min="1034" max="1034" width="12.7109375" style="158" customWidth="1"/>
    <col min="1035" max="1035" width="1.28515625" style="158" customWidth="1"/>
    <col min="1036" max="1036" width="12.7109375" style="158" customWidth="1"/>
    <col min="1037" max="1280" width="9.140625" style="158"/>
    <col min="1281" max="1281" width="3.140625" style="158" customWidth="1"/>
    <col min="1282" max="1282" width="5.42578125" style="158" customWidth="1"/>
    <col min="1283" max="1283" width="34" style="158" customWidth="1"/>
    <col min="1284" max="1284" width="13.42578125" style="158" customWidth="1"/>
    <col min="1285" max="1285" width="1.28515625" style="158" customWidth="1"/>
    <col min="1286" max="1286" width="12.7109375" style="158" customWidth="1"/>
    <col min="1287" max="1287" width="1.28515625" style="158" customWidth="1"/>
    <col min="1288" max="1288" width="12.7109375" style="158" customWidth="1"/>
    <col min="1289" max="1289" width="1.28515625" style="158" customWidth="1"/>
    <col min="1290" max="1290" width="12.7109375" style="158" customWidth="1"/>
    <col min="1291" max="1291" width="1.28515625" style="158" customWidth="1"/>
    <col min="1292" max="1292" width="12.7109375" style="158" customWidth="1"/>
    <col min="1293" max="1536" width="9.140625" style="158"/>
    <col min="1537" max="1537" width="3.140625" style="158" customWidth="1"/>
    <col min="1538" max="1538" width="5.42578125" style="158" customWidth="1"/>
    <col min="1539" max="1539" width="34" style="158" customWidth="1"/>
    <col min="1540" max="1540" width="13.42578125" style="158" customWidth="1"/>
    <col min="1541" max="1541" width="1.28515625" style="158" customWidth="1"/>
    <col min="1542" max="1542" width="12.7109375" style="158" customWidth="1"/>
    <col min="1543" max="1543" width="1.28515625" style="158" customWidth="1"/>
    <col min="1544" max="1544" width="12.7109375" style="158" customWidth="1"/>
    <col min="1545" max="1545" width="1.28515625" style="158" customWidth="1"/>
    <col min="1546" max="1546" width="12.7109375" style="158" customWidth="1"/>
    <col min="1547" max="1547" width="1.28515625" style="158" customWidth="1"/>
    <col min="1548" max="1548" width="12.7109375" style="158" customWidth="1"/>
    <col min="1549" max="1792" width="9.140625" style="158"/>
    <col min="1793" max="1793" width="3.140625" style="158" customWidth="1"/>
    <col min="1794" max="1794" width="5.42578125" style="158" customWidth="1"/>
    <col min="1795" max="1795" width="34" style="158" customWidth="1"/>
    <col min="1796" max="1796" width="13.42578125" style="158" customWidth="1"/>
    <col min="1797" max="1797" width="1.28515625" style="158" customWidth="1"/>
    <col min="1798" max="1798" width="12.7109375" style="158" customWidth="1"/>
    <col min="1799" max="1799" width="1.28515625" style="158" customWidth="1"/>
    <col min="1800" max="1800" width="12.7109375" style="158" customWidth="1"/>
    <col min="1801" max="1801" width="1.28515625" style="158" customWidth="1"/>
    <col min="1802" max="1802" width="12.7109375" style="158" customWidth="1"/>
    <col min="1803" max="1803" width="1.28515625" style="158" customWidth="1"/>
    <col min="1804" max="1804" width="12.7109375" style="158" customWidth="1"/>
    <col min="1805" max="2048" width="9.140625" style="158"/>
    <col min="2049" max="2049" width="3.140625" style="158" customWidth="1"/>
    <col min="2050" max="2050" width="5.42578125" style="158" customWidth="1"/>
    <col min="2051" max="2051" width="34" style="158" customWidth="1"/>
    <col min="2052" max="2052" width="13.42578125" style="158" customWidth="1"/>
    <col min="2053" max="2053" width="1.28515625" style="158" customWidth="1"/>
    <col min="2054" max="2054" width="12.7109375" style="158" customWidth="1"/>
    <col min="2055" max="2055" width="1.28515625" style="158" customWidth="1"/>
    <col min="2056" max="2056" width="12.7109375" style="158" customWidth="1"/>
    <col min="2057" max="2057" width="1.28515625" style="158" customWidth="1"/>
    <col min="2058" max="2058" width="12.7109375" style="158" customWidth="1"/>
    <col min="2059" max="2059" width="1.28515625" style="158" customWidth="1"/>
    <col min="2060" max="2060" width="12.7109375" style="158" customWidth="1"/>
    <col min="2061" max="2304" width="9.140625" style="158"/>
    <col min="2305" max="2305" width="3.140625" style="158" customWidth="1"/>
    <col min="2306" max="2306" width="5.42578125" style="158" customWidth="1"/>
    <col min="2307" max="2307" width="34" style="158" customWidth="1"/>
    <col min="2308" max="2308" width="13.42578125" style="158" customWidth="1"/>
    <col min="2309" max="2309" width="1.28515625" style="158" customWidth="1"/>
    <col min="2310" max="2310" width="12.7109375" style="158" customWidth="1"/>
    <col min="2311" max="2311" width="1.28515625" style="158" customWidth="1"/>
    <col min="2312" max="2312" width="12.7109375" style="158" customWidth="1"/>
    <col min="2313" max="2313" width="1.28515625" style="158" customWidth="1"/>
    <col min="2314" max="2314" width="12.7109375" style="158" customWidth="1"/>
    <col min="2315" max="2315" width="1.28515625" style="158" customWidth="1"/>
    <col min="2316" max="2316" width="12.7109375" style="158" customWidth="1"/>
    <col min="2317" max="2560" width="9.140625" style="158"/>
    <col min="2561" max="2561" width="3.140625" style="158" customWidth="1"/>
    <col min="2562" max="2562" width="5.42578125" style="158" customWidth="1"/>
    <col min="2563" max="2563" width="34" style="158" customWidth="1"/>
    <col min="2564" max="2564" width="13.42578125" style="158" customWidth="1"/>
    <col min="2565" max="2565" width="1.28515625" style="158" customWidth="1"/>
    <col min="2566" max="2566" width="12.7109375" style="158" customWidth="1"/>
    <col min="2567" max="2567" width="1.28515625" style="158" customWidth="1"/>
    <col min="2568" max="2568" width="12.7109375" style="158" customWidth="1"/>
    <col min="2569" max="2569" width="1.28515625" style="158" customWidth="1"/>
    <col min="2570" max="2570" width="12.7109375" style="158" customWidth="1"/>
    <col min="2571" max="2571" width="1.28515625" style="158" customWidth="1"/>
    <col min="2572" max="2572" width="12.7109375" style="158" customWidth="1"/>
    <col min="2573" max="2816" width="9.140625" style="158"/>
    <col min="2817" max="2817" width="3.140625" style="158" customWidth="1"/>
    <col min="2818" max="2818" width="5.42578125" style="158" customWidth="1"/>
    <col min="2819" max="2819" width="34" style="158" customWidth="1"/>
    <col min="2820" max="2820" width="13.42578125" style="158" customWidth="1"/>
    <col min="2821" max="2821" width="1.28515625" style="158" customWidth="1"/>
    <col min="2822" max="2822" width="12.7109375" style="158" customWidth="1"/>
    <col min="2823" max="2823" width="1.28515625" style="158" customWidth="1"/>
    <col min="2824" max="2824" width="12.7109375" style="158" customWidth="1"/>
    <col min="2825" max="2825" width="1.28515625" style="158" customWidth="1"/>
    <col min="2826" max="2826" width="12.7109375" style="158" customWidth="1"/>
    <col min="2827" max="2827" width="1.28515625" style="158" customWidth="1"/>
    <col min="2828" max="2828" width="12.7109375" style="158" customWidth="1"/>
    <col min="2829" max="3072" width="9.140625" style="158"/>
    <col min="3073" max="3073" width="3.140625" style="158" customWidth="1"/>
    <col min="3074" max="3074" width="5.42578125" style="158" customWidth="1"/>
    <col min="3075" max="3075" width="34" style="158" customWidth="1"/>
    <col min="3076" max="3076" width="13.42578125" style="158" customWidth="1"/>
    <col min="3077" max="3077" width="1.28515625" style="158" customWidth="1"/>
    <col min="3078" max="3078" width="12.7109375" style="158" customWidth="1"/>
    <col min="3079" max="3079" width="1.28515625" style="158" customWidth="1"/>
    <col min="3080" max="3080" width="12.7109375" style="158" customWidth="1"/>
    <col min="3081" max="3081" width="1.28515625" style="158" customWidth="1"/>
    <col min="3082" max="3082" width="12.7109375" style="158" customWidth="1"/>
    <col min="3083" max="3083" width="1.28515625" style="158" customWidth="1"/>
    <col min="3084" max="3084" width="12.7109375" style="158" customWidth="1"/>
    <col min="3085" max="3328" width="9.140625" style="158"/>
    <col min="3329" max="3329" width="3.140625" style="158" customWidth="1"/>
    <col min="3330" max="3330" width="5.42578125" style="158" customWidth="1"/>
    <col min="3331" max="3331" width="34" style="158" customWidth="1"/>
    <col min="3332" max="3332" width="13.42578125" style="158" customWidth="1"/>
    <col min="3333" max="3333" width="1.28515625" style="158" customWidth="1"/>
    <col min="3334" max="3334" width="12.7109375" style="158" customWidth="1"/>
    <col min="3335" max="3335" width="1.28515625" style="158" customWidth="1"/>
    <col min="3336" max="3336" width="12.7109375" style="158" customWidth="1"/>
    <col min="3337" max="3337" width="1.28515625" style="158" customWidth="1"/>
    <col min="3338" max="3338" width="12.7109375" style="158" customWidth="1"/>
    <col min="3339" max="3339" width="1.28515625" style="158" customWidth="1"/>
    <col min="3340" max="3340" width="12.7109375" style="158" customWidth="1"/>
    <col min="3341" max="3584" width="9.140625" style="158"/>
    <col min="3585" max="3585" width="3.140625" style="158" customWidth="1"/>
    <col min="3586" max="3586" width="5.42578125" style="158" customWidth="1"/>
    <col min="3587" max="3587" width="34" style="158" customWidth="1"/>
    <col min="3588" max="3588" width="13.42578125" style="158" customWidth="1"/>
    <col min="3589" max="3589" width="1.28515625" style="158" customWidth="1"/>
    <col min="3590" max="3590" width="12.7109375" style="158" customWidth="1"/>
    <col min="3591" max="3591" width="1.28515625" style="158" customWidth="1"/>
    <col min="3592" max="3592" width="12.7109375" style="158" customWidth="1"/>
    <col min="3593" max="3593" width="1.28515625" style="158" customWidth="1"/>
    <col min="3594" max="3594" width="12.7109375" style="158" customWidth="1"/>
    <col min="3595" max="3595" width="1.28515625" style="158" customWidth="1"/>
    <col min="3596" max="3596" width="12.7109375" style="158" customWidth="1"/>
    <col min="3597" max="3840" width="9.140625" style="158"/>
    <col min="3841" max="3841" width="3.140625" style="158" customWidth="1"/>
    <col min="3842" max="3842" width="5.42578125" style="158" customWidth="1"/>
    <col min="3843" max="3843" width="34" style="158" customWidth="1"/>
    <col min="3844" max="3844" width="13.42578125" style="158" customWidth="1"/>
    <col min="3845" max="3845" width="1.28515625" style="158" customWidth="1"/>
    <col min="3846" max="3846" width="12.7109375" style="158" customWidth="1"/>
    <col min="3847" max="3847" width="1.28515625" style="158" customWidth="1"/>
    <col min="3848" max="3848" width="12.7109375" style="158" customWidth="1"/>
    <col min="3849" max="3849" width="1.28515625" style="158" customWidth="1"/>
    <col min="3850" max="3850" width="12.7109375" style="158" customWidth="1"/>
    <col min="3851" max="3851" width="1.28515625" style="158" customWidth="1"/>
    <col min="3852" max="3852" width="12.7109375" style="158" customWidth="1"/>
    <col min="3853" max="4096" width="9.140625" style="158"/>
    <col min="4097" max="4097" width="3.140625" style="158" customWidth="1"/>
    <col min="4098" max="4098" width="5.42578125" style="158" customWidth="1"/>
    <col min="4099" max="4099" width="34" style="158" customWidth="1"/>
    <col min="4100" max="4100" width="13.42578125" style="158" customWidth="1"/>
    <col min="4101" max="4101" width="1.28515625" style="158" customWidth="1"/>
    <col min="4102" max="4102" width="12.7109375" style="158" customWidth="1"/>
    <col min="4103" max="4103" width="1.28515625" style="158" customWidth="1"/>
    <col min="4104" max="4104" width="12.7109375" style="158" customWidth="1"/>
    <col min="4105" max="4105" width="1.28515625" style="158" customWidth="1"/>
    <col min="4106" max="4106" width="12.7109375" style="158" customWidth="1"/>
    <col min="4107" max="4107" width="1.28515625" style="158" customWidth="1"/>
    <col min="4108" max="4108" width="12.7109375" style="158" customWidth="1"/>
    <col min="4109" max="4352" width="9.140625" style="158"/>
    <col min="4353" max="4353" width="3.140625" style="158" customWidth="1"/>
    <col min="4354" max="4354" width="5.42578125" style="158" customWidth="1"/>
    <col min="4355" max="4355" width="34" style="158" customWidth="1"/>
    <col min="4356" max="4356" width="13.42578125" style="158" customWidth="1"/>
    <col min="4357" max="4357" width="1.28515625" style="158" customWidth="1"/>
    <col min="4358" max="4358" width="12.7109375" style="158" customWidth="1"/>
    <col min="4359" max="4359" width="1.28515625" style="158" customWidth="1"/>
    <col min="4360" max="4360" width="12.7109375" style="158" customWidth="1"/>
    <col min="4361" max="4361" width="1.28515625" style="158" customWidth="1"/>
    <col min="4362" max="4362" width="12.7109375" style="158" customWidth="1"/>
    <col min="4363" max="4363" width="1.28515625" style="158" customWidth="1"/>
    <col min="4364" max="4364" width="12.7109375" style="158" customWidth="1"/>
    <col min="4365" max="4608" width="9.140625" style="158"/>
    <col min="4609" max="4609" width="3.140625" style="158" customWidth="1"/>
    <col min="4610" max="4610" width="5.42578125" style="158" customWidth="1"/>
    <col min="4611" max="4611" width="34" style="158" customWidth="1"/>
    <col min="4612" max="4612" width="13.42578125" style="158" customWidth="1"/>
    <col min="4613" max="4613" width="1.28515625" style="158" customWidth="1"/>
    <col min="4614" max="4614" width="12.7109375" style="158" customWidth="1"/>
    <col min="4615" max="4615" width="1.28515625" style="158" customWidth="1"/>
    <col min="4616" max="4616" width="12.7109375" style="158" customWidth="1"/>
    <col min="4617" max="4617" width="1.28515625" style="158" customWidth="1"/>
    <col min="4618" max="4618" width="12.7109375" style="158" customWidth="1"/>
    <col min="4619" max="4619" width="1.28515625" style="158" customWidth="1"/>
    <col min="4620" max="4620" width="12.7109375" style="158" customWidth="1"/>
    <col min="4621" max="4864" width="9.140625" style="158"/>
    <col min="4865" max="4865" width="3.140625" style="158" customWidth="1"/>
    <col min="4866" max="4866" width="5.42578125" style="158" customWidth="1"/>
    <col min="4867" max="4867" width="34" style="158" customWidth="1"/>
    <col min="4868" max="4868" width="13.42578125" style="158" customWidth="1"/>
    <col min="4869" max="4869" width="1.28515625" style="158" customWidth="1"/>
    <col min="4870" max="4870" width="12.7109375" style="158" customWidth="1"/>
    <col min="4871" max="4871" width="1.28515625" style="158" customWidth="1"/>
    <col min="4872" max="4872" width="12.7109375" style="158" customWidth="1"/>
    <col min="4873" max="4873" width="1.28515625" style="158" customWidth="1"/>
    <col min="4874" max="4874" width="12.7109375" style="158" customWidth="1"/>
    <col min="4875" max="4875" width="1.28515625" style="158" customWidth="1"/>
    <col min="4876" max="4876" width="12.7109375" style="158" customWidth="1"/>
    <col min="4877" max="5120" width="9.140625" style="158"/>
    <col min="5121" max="5121" width="3.140625" style="158" customWidth="1"/>
    <col min="5122" max="5122" width="5.42578125" style="158" customWidth="1"/>
    <col min="5123" max="5123" width="34" style="158" customWidth="1"/>
    <col min="5124" max="5124" width="13.42578125" style="158" customWidth="1"/>
    <col min="5125" max="5125" width="1.28515625" style="158" customWidth="1"/>
    <col min="5126" max="5126" width="12.7109375" style="158" customWidth="1"/>
    <col min="5127" max="5127" width="1.28515625" style="158" customWidth="1"/>
    <col min="5128" max="5128" width="12.7109375" style="158" customWidth="1"/>
    <col min="5129" max="5129" width="1.28515625" style="158" customWidth="1"/>
    <col min="5130" max="5130" width="12.7109375" style="158" customWidth="1"/>
    <col min="5131" max="5131" width="1.28515625" style="158" customWidth="1"/>
    <col min="5132" max="5132" width="12.7109375" style="158" customWidth="1"/>
    <col min="5133" max="5376" width="9.140625" style="158"/>
    <col min="5377" max="5377" width="3.140625" style="158" customWidth="1"/>
    <col min="5378" max="5378" width="5.42578125" style="158" customWidth="1"/>
    <col min="5379" max="5379" width="34" style="158" customWidth="1"/>
    <col min="5380" max="5380" width="13.42578125" style="158" customWidth="1"/>
    <col min="5381" max="5381" width="1.28515625" style="158" customWidth="1"/>
    <col min="5382" max="5382" width="12.7109375" style="158" customWidth="1"/>
    <col min="5383" max="5383" width="1.28515625" style="158" customWidth="1"/>
    <col min="5384" max="5384" width="12.7109375" style="158" customWidth="1"/>
    <col min="5385" max="5385" width="1.28515625" style="158" customWidth="1"/>
    <col min="5386" max="5386" width="12.7109375" style="158" customWidth="1"/>
    <col min="5387" max="5387" width="1.28515625" style="158" customWidth="1"/>
    <col min="5388" max="5388" width="12.7109375" style="158" customWidth="1"/>
    <col min="5389" max="5632" width="9.140625" style="158"/>
    <col min="5633" max="5633" width="3.140625" style="158" customWidth="1"/>
    <col min="5634" max="5634" width="5.42578125" style="158" customWidth="1"/>
    <col min="5635" max="5635" width="34" style="158" customWidth="1"/>
    <col min="5636" max="5636" width="13.42578125" style="158" customWidth="1"/>
    <col min="5637" max="5637" width="1.28515625" style="158" customWidth="1"/>
    <col min="5638" max="5638" width="12.7109375" style="158" customWidth="1"/>
    <col min="5639" max="5639" width="1.28515625" style="158" customWidth="1"/>
    <col min="5640" max="5640" width="12.7109375" style="158" customWidth="1"/>
    <col min="5641" max="5641" width="1.28515625" style="158" customWidth="1"/>
    <col min="5642" max="5642" width="12.7109375" style="158" customWidth="1"/>
    <col min="5643" max="5643" width="1.28515625" style="158" customWidth="1"/>
    <col min="5644" max="5644" width="12.7109375" style="158" customWidth="1"/>
    <col min="5645" max="5888" width="9.140625" style="158"/>
    <col min="5889" max="5889" width="3.140625" style="158" customWidth="1"/>
    <col min="5890" max="5890" width="5.42578125" style="158" customWidth="1"/>
    <col min="5891" max="5891" width="34" style="158" customWidth="1"/>
    <col min="5892" max="5892" width="13.42578125" style="158" customWidth="1"/>
    <col min="5893" max="5893" width="1.28515625" style="158" customWidth="1"/>
    <col min="5894" max="5894" width="12.7109375" style="158" customWidth="1"/>
    <col min="5895" max="5895" width="1.28515625" style="158" customWidth="1"/>
    <col min="5896" max="5896" width="12.7109375" style="158" customWidth="1"/>
    <col min="5897" max="5897" width="1.28515625" style="158" customWidth="1"/>
    <col min="5898" max="5898" width="12.7109375" style="158" customWidth="1"/>
    <col min="5899" max="5899" width="1.28515625" style="158" customWidth="1"/>
    <col min="5900" max="5900" width="12.7109375" style="158" customWidth="1"/>
    <col min="5901" max="6144" width="9.140625" style="158"/>
    <col min="6145" max="6145" width="3.140625" style="158" customWidth="1"/>
    <col min="6146" max="6146" width="5.42578125" style="158" customWidth="1"/>
    <col min="6147" max="6147" width="34" style="158" customWidth="1"/>
    <col min="6148" max="6148" width="13.42578125" style="158" customWidth="1"/>
    <col min="6149" max="6149" width="1.28515625" style="158" customWidth="1"/>
    <col min="6150" max="6150" width="12.7109375" style="158" customWidth="1"/>
    <col min="6151" max="6151" width="1.28515625" style="158" customWidth="1"/>
    <col min="6152" max="6152" width="12.7109375" style="158" customWidth="1"/>
    <col min="6153" max="6153" width="1.28515625" style="158" customWidth="1"/>
    <col min="6154" max="6154" width="12.7109375" style="158" customWidth="1"/>
    <col min="6155" max="6155" width="1.28515625" style="158" customWidth="1"/>
    <col min="6156" max="6156" width="12.7109375" style="158" customWidth="1"/>
    <col min="6157" max="6400" width="9.140625" style="158"/>
    <col min="6401" max="6401" width="3.140625" style="158" customWidth="1"/>
    <col min="6402" max="6402" width="5.42578125" style="158" customWidth="1"/>
    <col min="6403" max="6403" width="34" style="158" customWidth="1"/>
    <col min="6404" max="6404" width="13.42578125" style="158" customWidth="1"/>
    <col min="6405" max="6405" width="1.28515625" style="158" customWidth="1"/>
    <col min="6406" max="6406" width="12.7109375" style="158" customWidth="1"/>
    <col min="6407" max="6407" width="1.28515625" style="158" customWidth="1"/>
    <col min="6408" max="6408" width="12.7109375" style="158" customWidth="1"/>
    <col min="6409" max="6409" width="1.28515625" style="158" customWidth="1"/>
    <col min="6410" max="6410" width="12.7109375" style="158" customWidth="1"/>
    <col min="6411" max="6411" width="1.28515625" style="158" customWidth="1"/>
    <col min="6412" max="6412" width="12.7109375" style="158" customWidth="1"/>
    <col min="6413" max="6656" width="9.140625" style="158"/>
    <col min="6657" max="6657" width="3.140625" style="158" customWidth="1"/>
    <col min="6658" max="6658" width="5.42578125" style="158" customWidth="1"/>
    <col min="6659" max="6659" width="34" style="158" customWidth="1"/>
    <col min="6660" max="6660" width="13.42578125" style="158" customWidth="1"/>
    <col min="6661" max="6661" width="1.28515625" style="158" customWidth="1"/>
    <col min="6662" max="6662" width="12.7109375" style="158" customWidth="1"/>
    <col min="6663" max="6663" width="1.28515625" style="158" customWidth="1"/>
    <col min="6664" max="6664" width="12.7109375" style="158" customWidth="1"/>
    <col min="6665" max="6665" width="1.28515625" style="158" customWidth="1"/>
    <col min="6666" max="6666" width="12.7109375" style="158" customWidth="1"/>
    <col min="6667" max="6667" width="1.28515625" style="158" customWidth="1"/>
    <col min="6668" max="6668" width="12.7109375" style="158" customWidth="1"/>
    <col min="6669" max="6912" width="9.140625" style="158"/>
    <col min="6913" max="6913" width="3.140625" style="158" customWidth="1"/>
    <col min="6914" max="6914" width="5.42578125" style="158" customWidth="1"/>
    <col min="6915" max="6915" width="34" style="158" customWidth="1"/>
    <col min="6916" max="6916" width="13.42578125" style="158" customWidth="1"/>
    <col min="6917" max="6917" width="1.28515625" style="158" customWidth="1"/>
    <col min="6918" max="6918" width="12.7109375" style="158" customWidth="1"/>
    <col min="6919" max="6919" width="1.28515625" style="158" customWidth="1"/>
    <col min="6920" max="6920" width="12.7109375" style="158" customWidth="1"/>
    <col min="6921" max="6921" width="1.28515625" style="158" customWidth="1"/>
    <col min="6922" max="6922" width="12.7109375" style="158" customWidth="1"/>
    <col min="6923" max="6923" width="1.28515625" style="158" customWidth="1"/>
    <col min="6924" max="6924" width="12.7109375" style="158" customWidth="1"/>
    <col min="6925" max="7168" width="9.140625" style="158"/>
    <col min="7169" max="7169" width="3.140625" style="158" customWidth="1"/>
    <col min="7170" max="7170" width="5.42578125" style="158" customWidth="1"/>
    <col min="7171" max="7171" width="34" style="158" customWidth="1"/>
    <col min="7172" max="7172" width="13.42578125" style="158" customWidth="1"/>
    <col min="7173" max="7173" width="1.28515625" style="158" customWidth="1"/>
    <col min="7174" max="7174" width="12.7109375" style="158" customWidth="1"/>
    <col min="7175" max="7175" width="1.28515625" style="158" customWidth="1"/>
    <col min="7176" max="7176" width="12.7109375" style="158" customWidth="1"/>
    <col min="7177" max="7177" width="1.28515625" style="158" customWidth="1"/>
    <col min="7178" max="7178" width="12.7109375" style="158" customWidth="1"/>
    <col min="7179" max="7179" width="1.28515625" style="158" customWidth="1"/>
    <col min="7180" max="7180" width="12.7109375" style="158" customWidth="1"/>
    <col min="7181" max="7424" width="9.140625" style="158"/>
    <col min="7425" max="7425" width="3.140625" style="158" customWidth="1"/>
    <col min="7426" max="7426" width="5.42578125" style="158" customWidth="1"/>
    <col min="7427" max="7427" width="34" style="158" customWidth="1"/>
    <col min="7428" max="7428" width="13.42578125" style="158" customWidth="1"/>
    <col min="7429" max="7429" width="1.28515625" style="158" customWidth="1"/>
    <col min="7430" max="7430" width="12.7109375" style="158" customWidth="1"/>
    <col min="7431" max="7431" width="1.28515625" style="158" customWidth="1"/>
    <col min="7432" max="7432" width="12.7109375" style="158" customWidth="1"/>
    <col min="7433" max="7433" width="1.28515625" style="158" customWidth="1"/>
    <col min="7434" max="7434" width="12.7109375" style="158" customWidth="1"/>
    <col min="7435" max="7435" width="1.28515625" style="158" customWidth="1"/>
    <col min="7436" max="7436" width="12.7109375" style="158" customWidth="1"/>
    <col min="7437" max="7680" width="9.140625" style="158"/>
    <col min="7681" max="7681" width="3.140625" style="158" customWidth="1"/>
    <col min="7682" max="7682" width="5.42578125" style="158" customWidth="1"/>
    <col min="7683" max="7683" width="34" style="158" customWidth="1"/>
    <col min="7684" max="7684" width="13.42578125" style="158" customWidth="1"/>
    <col min="7685" max="7685" width="1.28515625" style="158" customWidth="1"/>
    <col min="7686" max="7686" width="12.7109375" style="158" customWidth="1"/>
    <col min="7687" max="7687" width="1.28515625" style="158" customWidth="1"/>
    <col min="7688" max="7688" width="12.7109375" style="158" customWidth="1"/>
    <col min="7689" max="7689" width="1.28515625" style="158" customWidth="1"/>
    <col min="7690" max="7690" width="12.7109375" style="158" customWidth="1"/>
    <col min="7691" max="7691" width="1.28515625" style="158" customWidth="1"/>
    <col min="7692" max="7692" width="12.7109375" style="158" customWidth="1"/>
    <col min="7693" max="7936" width="9.140625" style="158"/>
    <col min="7937" max="7937" width="3.140625" style="158" customWidth="1"/>
    <col min="7938" max="7938" width="5.42578125" style="158" customWidth="1"/>
    <col min="7939" max="7939" width="34" style="158" customWidth="1"/>
    <col min="7940" max="7940" width="13.42578125" style="158" customWidth="1"/>
    <col min="7941" max="7941" width="1.28515625" style="158" customWidth="1"/>
    <col min="7942" max="7942" width="12.7109375" style="158" customWidth="1"/>
    <col min="7943" max="7943" width="1.28515625" style="158" customWidth="1"/>
    <col min="7944" max="7944" width="12.7109375" style="158" customWidth="1"/>
    <col min="7945" max="7945" width="1.28515625" style="158" customWidth="1"/>
    <col min="7946" max="7946" width="12.7109375" style="158" customWidth="1"/>
    <col min="7947" max="7947" width="1.28515625" style="158" customWidth="1"/>
    <col min="7948" max="7948" width="12.7109375" style="158" customWidth="1"/>
    <col min="7949" max="8192" width="9.140625" style="158"/>
    <col min="8193" max="8193" width="3.140625" style="158" customWidth="1"/>
    <col min="8194" max="8194" width="5.42578125" style="158" customWidth="1"/>
    <col min="8195" max="8195" width="34" style="158" customWidth="1"/>
    <col min="8196" max="8196" width="13.42578125" style="158" customWidth="1"/>
    <col min="8197" max="8197" width="1.28515625" style="158" customWidth="1"/>
    <col min="8198" max="8198" width="12.7109375" style="158" customWidth="1"/>
    <col min="8199" max="8199" width="1.28515625" style="158" customWidth="1"/>
    <col min="8200" max="8200" width="12.7109375" style="158" customWidth="1"/>
    <col min="8201" max="8201" width="1.28515625" style="158" customWidth="1"/>
    <col min="8202" max="8202" width="12.7109375" style="158" customWidth="1"/>
    <col min="8203" max="8203" width="1.28515625" style="158" customWidth="1"/>
    <col min="8204" max="8204" width="12.7109375" style="158" customWidth="1"/>
    <col min="8205" max="8448" width="9.140625" style="158"/>
    <col min="8449" max="8449" width="3.140625" style="158" customWidth="1"/>
    <col min="8450" max="8450" width="5.42578125" style="158" customWidth="1"/>
    <col min="8451" max="8451" width="34" style="158" customWidth="1"/>
    <col min="8452" max="8452" width="13.42578125" style="158" customWidth="1"/>
    <col min="8453" max="8453" width="1.28515625" style="158" customWidth="1"/>
    <col min="8454" max="8454" width="12.7109375" style="158" customWidth="1"/>
    <col min="8455" max="8455" width="1.28515625" style="158" customWidth="1"/>
    <col min="8456" max="8456" width="12.7109375" style="158" customWidth="1"/>
    <col min="8457" max="8457" width="1.28515625" style="158" customWidth="1"/>
    <col min="8458" max="8458" width="12.7109375" style="158" customWidth="1"/>
    <col min="8459" max="8459" width="1.28515625" style="158" customWidth="1"/>
    <col min="8460" max="8460" width="12.7109375" style="158" customWidth="1"/>
    <col min="8461" max="8704" width="9.140625" style="158"/>
    <col min="8705" max="8705" width="3.140625" style="158" customWidth="1"/>
    <col min="8706" max="8706" width="5.42578125" style="158" customWidth="1"/>
    <col min="8707" max="8707" width="34" style="158" customWidth="1"/>
    <col min="8708" max="8708" width="13.42578125" style="158" customWidth="1"/>
    <col min="8709" max="8709" width="1.28515625" style="158" customWidth="1"/>
    <col min="8710" max="8710" width="12.7109375" style="158" customWidth="1"/>
    <col min="8711" max="8711" width="1.28515625" style="158" customWidth="1"/>
    <col min="8712" max="8712" width="12.7109375" style="158" customWidth="1"/>
    <col min="8713" max="8713" width="1.28515625" style="158" customWidth="1"/>
    <col min="8714" max="8714" width="12.7109375" style="158" customWidth="1"/>
    <col min="8715" max="8715" width="1.28515625" style="158" customWidth="1"/>
    <col min="8716" max="8716" width="12.7109375" style="158" customWidth="1"/>
    <col min="8717" max="8960" width="9.140625" style="158"/>
    <col min="8961" max="8961" width="3.140625" style="158" customWidth="1"/>
    <col min="8962" max="8962" width="5.42578125" style="158" customWidth="1"/>
    <col min="8963" max="8963" width="34" style="158" customWidth="1"/>
    <col min="8964" max="8964" width="13.42578125" style="158" customWidth="1"/>
    <col min="8965" max="8965" width="1.28515625" style="158" customWidth="1"/>
    <col min="8966" max="8966" width="12.7109375" style="158" customWidth="1"/>
    <col min="8967" max="8967" width="1.28515625" style="158" customWidth="1"/>
    <col min="8968" max="8968" width="12.7109375" style="158" customWidth="1"/>
    <col min="8969" max="8969" width="1.28515625" style="158" customWidth="1"/>
    <col min="8970" max="8970" width="12.7109375" style="158" customWidth="1"/>
    <col min="8971" max="8971" width="1.28515625" style="158" customWidth="1"/>
    <col min="8972" max="8972" width="12.7109375" style="158" customWidth="1"/>
    <col min="8973" max="9216" width="9.140625" style="158"/>
    <col min="9217" max="9217" width="3.140625" style="158" customWidth="1"/>
    <col min="9218" max="9218" width="5.42578125" style="158" customWidth="1"/>
    <col min="9219" max="9219" width="34" style="158" customWidth="1"/>
    <col min="9220" max="9220" width="13.42578125" style="158" customWidth="1"/>
    <col min="9221" max="9221" width="1.28515625" style="158" customWidth="1"/>
    <col min="9222" max="9222" width="12.7109375" style="158" customWidth="1"/>
    <col min="9223" max="9223" width="1.28515625" style="158" customWidth="1"/>
    <col min="9224" max="9224" width="12.7109375" style="158" customWidth="1"/>
    <col min="9225" max="9225" width="1.28515625" style="158" customWidth="1"/>
    <col min="9226" max="9226" width="12.7109375" style="158" customWidth="1"/>
    <col min="9227" max="9227" width="1.28515625" style="158" customWidth="1"/>
    <col min="9228" max="9228" width="12.7109375" style="158" customWidth="1"/>
    <col min="9229" max="9472" width="9.140625" style="158"/>
    <col min="9473" max="9473" width="3.140625" style="158" customWidth="1"/>
    <col min="9474" max="9474" width="5.42578125" style="158" customWidth="1"/>
    <col min="9475" max="9475" width="34" style="158" customWidth="1"/>
    <col min="9476" max="9476" width="13.42578125" style="158" customWidth="1"/>
    <col min="9477" max="9477" width="1.28515625" style="158" customWidth="1"/>
    <col min="9478" max="9478" width="12.7109375" style="158" customWidth="1"/>
    <col min="9479" max="9479" width="1.28515625" style="158" customWidth="1"/>
    <col min="9480" max="9480" width="12.7109375" style="158" customWidth="1"/>
    <col min="9481" max="9481" width="1.28515625" style="158" customWidth="1"/>
    <col min="9482" max="9482" width="12.7109375" style="158" customWidth="1"/>
    <col min="9483" max="9483" width="1.28515625" style="158" customWidth="1"/>
    <col min="9484" max="9484" width="12.7109375" style="158" customWidth="1"/>
    <col min="9485" max="9728" width="9.140625" style="158"/>
    <col min="9729" max="9729" width="3.140625" style="158" customWidth="1"/>
    <col min="9730" max="9730" width="5.42578125" style="158" customWidth="1"/>
    <col min="9731" max="9731" width="34" style="158" customWidth="1"/>
    <col min="9732" max="9732" width="13.42578125" style="158" customWidth="1"/>
    <col min="9733" max="9733" width="1.28515625" style="158" customWidth="1"/>
    <col min="9734" max="9734" width="12.7109375" style="158" customWidth="1"/>
    <col min="9735" max="9735" width="1.28515625" style="158" customWidth="1"/>
    <col min="9736" max="9736" width="12.7109375" style="158" customWidth="1"/>
    <col min="9737" max="9737" width="1.28515625" style="158" customWidth="1"/>
    <col min="9738" max="9738" width="12.7109375" style="158" customWidth="1"/>
    <col min="9739" max="9739" width="1.28515625" style="158" customWidth="1"/>
    <col min="9740" max="9740" width="12.7109375" style="158" customWidth="1"/>
    <col min="9741" max="9984" width="9.140625" style="158"/>
    <col min="9985" max="9985" width="3.140625" style="158" customWidth="1"/>
    <col min="9986" max="9986" width="5.42578125" style="158" customWidth="1"/>
    <col min="9987" max="9987" width="34" style="158" customWidth="1"/>
    <col min="9988" max="9988" width="13.42578125" style="158" customWidth="1"/>
    <col min="9989" max="9989" width="1.28515625" style="158" customWidth="1"/>
    <col min="9990" max="9990" width="12.7109375" style="158" customWidth="1"/>
    <col min="9991" max="9991" width="1.28515625" style="158" customWidth="1"/>
    <col min="9992" max="9992" width="12.7109375" style="158" customWidth="1"/>
    <col min="9993" max="9993" width="1.28515625" style="158" customWidth="1"/>
    <col min="9994" max="9994" width="12.7109375" style="158" customWidth="1"/>
    <col min="9995" max="9995" width="1.28515625" style="158" customWidth="1"/>
    <col min="9996" max="9996" width="12.7109375" style="158" customWidth="1"/>
    <col min="9997" max="10240" width="9.140625" style="158"/>
    <col min="10241" max="10241" width="3.140625" style="158" customWidth="1"/>
    <col min="10242" max="10242" width="5.42578125" style="158" customWidth="1"/>
    <col min="10243" max="10243" width="34" style="158" customWidth="1"/>
    <col min="10244" max="10244" width="13.42578125" style="158" customWidth="1"/>
    <col min="10245" max="10245" width="1.28515625" style="158" customWidth="1"/>
    <col min="10246" max="10246" width="12.7109375" style="158" customWidth="1"/>
    <col min="10247" max="10247" width="1.28515625" style="158" customWidth="1"/>
    <col min="10248" max="10248" width="12.7109375" style="158" customWidth="1"/>
    <col min="10249" max="10249" width="1.28515625" style="158" customWidth="1"/>
    <col min="10250" max="10250" width="12.7109375" style="158" customWidth="1"/>
    <col min="10251" max="10251" width="1.28515625" style="158" customWidth="1"/>
    <col min="10252" max="10252" width="12.7109375" style="158" customWidth="1"/>
    <col min="10253" max="10496" width="9.140625" style="158"/>
    <col min="10497" max="10497" width="3.140625" style="158" customWidth="1"/>
    <col min="10498" max="10498" width="5.42578125" style="158" customWidth="1"/>
    <col min="10499" max="10499" width="34" style="158" customWidth="1"/>
    <col min="10500" max="10500" width="13.42578125" style="158" customWidth="1"/>
    <col min="10501" max="10501" width="1.28515625" style="158" customWidth="1"/>
    <col min="10502" max="10502" width="12.7109375" style="158" customWidth="1"/>
    <col min="10503" max="10503" width="1.28515625" style="158" customWidth="1"/>
    <col min="10504" max="10504" width="12.7109375" style="158" customWidth="1"/>
    <col min="10505" max="10505" width="1.28515625" style="158" customWidth="1"/>
    <col min="10506" max="10506" width="12.7109375" style="158" customWidth="1"/>
    <col min="10507" max="10507" width="1.28515625" style="158" customWidth="1"/>
    <col min="10508" max="10508" width="12.7109375" style="158" customWidth="1"/>
    <col min="10509" max="10752" width="9.140625" style="158"/>
    <col min="10753" max="10753" width="3.140625" style="158" customWidth="1"/>
    <col min="10754" max="10754" width="5.42578125" style="158" customWidth="1"/>
    <col min="10755" max="10755" width="34" style="158" customWidth="1"/>
    <col min="10756" max="10756" width="13.42578125" style="158" customWidth="1"/>
    <col min="10757" max="10757" width="1.28515625" style="158" customWidth="1"/>
    <col min="10758" max="10758" width="12.7109375" style="158" customWidth="1"/>
    <col min="10759" max="10759" width="1.28515625" style="158" customWidth="1"/>
    <col min="10760" max="10760" width="12.7109375" style="158" customWidth="1"/>
    <col min="10761" max="10761" width="1.28515625" style="158" customWidth="1"/>
    <col min="10762" max="10762" width="12.7109375" style="158" customWidth="1"/>
    <col min="10763" max="10763" width="1.28515625" style="158" customWidth="1"/>
    <col min="10764" max="10764" width="12.7109375" style="158" customWidth="1"/>
    <col min="10765" max="11008" width="9.140625" style="158"/>
    <col min="11009" max="11009" width="3.140625" style="158" customWidth="1"/>
    <col min="11010" max="11010" width="5.42578125" style="158" customWidth="1"/>
    <col min="11011" max="11011" width="34" style="158" customWidth="1"/>
    <col min="11012" max="11012" width="13.42578125" style="158" customWidth="1"/>
    <col min="11013" max="11013" width="1.28515625" style="158" customWidth="1"/>
    <col min="11014" max="11014" width="12.7109375" style="158" customWidth="1"/>
    <col min="11015" max="11015" width="1.28515625" style="158" customWidth="1"/>
    <col min="11016" max="11016" width="12.7109375" style="158" customWidth="1"/>
    <col min="11017" max="11017" width="1.28515625" style="158" customWidth="1"/>
    <col min="11018" max="11018" width="12.7109375" style="158" customWidth="1"/>
    <col min="11019" max="11019" width="1.28515625" style="158" customWidth="1"/>
    <col min="11020" max="11020" width="12.7109375" style="158" customWidth="1"/>
    <col min="11021" max="11264" width="9.140625" style="158"/>
    <col min="11265" max="11265" width="3.140625" style="158" customWidth="1"/>
    <col min="11266" max="11266" width="5.42578125" style="158" customWidth="1"/>
    <col min="11267" max="11267" width="34" style="158" customWidth="1"/>
    <col min="11268" max="11268" width="13.42578125" style="158" customWidth="1"/>
    <col min="11269" max="11269" width="1.28515625" style="158" customWidth="1"/>
    <col min="11270" max="11270" width="12.7109375" style="158" customWidth="1"/>
    <col min="11271" max="11271" width="1.28515625" style="158" customWidth="1"/>
    <col min="11272" max="11272" width="12.7109375" style="158" customWidth="1"/>
    <col min="11273" max="11273" width="1.28515625" style="158" customWidth="1"/>
    <col min="11274" max="11274" width="12.7109375" style="158" customWidth="1"/>
    <col min="11275" max="11275" width="1.28515625" style="158" customWidth="1"/>
    <col min="11276" max="11276" width="12.7109375" style="158" customWidth="1"/>
    <col min="11277" max="11520" width="9.140625" style="158"/>
    <col min="11521" max="11521" width="3.140625" style="158" customWidth="1"/>
    <col min="11522" max="11522" width="5.42578125" style="158" customWidth="1"/>
    <col min="11523" max="11523" width="34" style="158" customWidth="1"/>
    <col min="11524" max="11524" width="13.42578125" style="158" customWidth="1"/>
    <col min="11525" max="11525" width="1.28515625" style="158" customWidth="1"/>
    <col min="11526" max="11526" width="12.7109375" style="158" customWidth="1"/>
    <col min="11527" max="11527" width="1.28515625" style="158" customWidth="1"/>
    <col min="11528" max="11528" width="12.7109375" style="158" customWidth="1"/>
    <col min="11529" max="11529" width="1.28515625" style="158" customWidth="1"/>
    <col min="11530" max="11530" width="12.7109375" style="158" customWidth="1"/>
    <col min="11531" max="11531" width="1.28515625" style="158" customWidth="1"/>
    <col min="11532" max="11532" width="12.7109375" style="158" customWidth="1"/>
    <col min="11533" max="11776" width="9.140625" style="158"/>
    <col min="11777" max="11777" width="3.140625" style="158" customWidth="1"/>
    <col min="11778" max="11778" width="5.42578125" style="158" customWidth="1"/>
    <col min="11779" max="11779" width="34" style="158" customWidth="1"/>
    <col min="11780" max="11780" width="13.42578125" style="158" customWidth="1"/>
    <col min="11781" max="11781" width="1.28515625" style="158" customWidth="1"/>
    <col min="11782" max="11782" width="12.7109375" style="158" customWidth="1"/>
    <col min="11783" max="11783" width="1.28515625" style="158" customWidth="1"/>
    <col min="11784" max="11784" width="12.7109375" style="158" customWidth="1"/>
    <col min="11785" max="11785" width="1.28515625" style="158" customWidth="1"/>
    <col min="11786" max="11786" width="12.7109375" style="158" customWidth="1"/>
    <col min="11787" max="11787" width="1.28515625" style="158" customWidth="1"/>
    <col min="11788" max="11788" width="12.7109375" style="158" customWidth="1"/>
    <col min="11789" max="12032" width="9.140625" style="158"/>
    <col min="12033" max="12033" width="3.140625" style="158" customWidth="1"/>
    <col min="12034" max="12034" width="5.42578125" style="158" customWidth="1"/>
    <col min="12035" max="12035" width="34" style="158" customWidth="1"/>
    <col min="12036" max="12036" width="13.42578125" style="158" customWidth="1"/>
    <col min="12037" max="12037" width="1.28515625" style="158" customWidth="1"/>
    <col min="12038" max="12038" width="12.7109375" style="158" customWidth="1"/>
    <col min="12039" max="12039" width="1.28515625" style="158" customWidth="1"/>
    <col min="12040" max="12040" width="12.7109375" style="158" customWidth="1"/>
    <col min="12041" max="12041" width="1.28515625" style="158" customWidth="1"/>
    <col min="12042" max="12042" width="12.7109375" style="158" customWidth="1"/>
    <col min="12043" max="12043" width="1.28515625" style="158" customWidth="1"/>
    <col min="12044" max="12044" width="12.7109375" style="158" customWidth="1"/>
    <col min="12045" max="12288" width="9.140625" style="158"/>
    <col min="12289" max="12289" width="3.140625" style="158" customWidth="1"/>
    <col min="12290" max="12290" width="5.42578125" style="158" customWidth="1"/>
    <col min="12291" max="12291" width="34" style="158" customWidth="1"/>
    <col min="12292" max="12292" width="13.42578125" style="158" customWidth="1"/>
    <col min="12293" max="12293" width="1.28515625" style="158" customWidth="1"/>
    <col min="12294" max="12294" width="12.7109375" style="158" customWidth="1"/>
    <col min="12295" max="12295" width="1.28515625" style="158" customWidth="1"/>
    <col min="12296" max="12296" width="12.7109375" style="158" customWidth="1"/>
    <col min="12297" max="12297" width="1.28515625" style="158" customWidth="1"/>
    <col min="12298" max="12298" width="12.7109375" style="158" customWidth="1"/>
    <col min="12299" max="12299" width="1.28515625" style="158" customWidth="1"/>
    <col min="12300" max="12300" width="12.7109375" style="158" customWidth="1"/>
    <col min="12301" max="12544" width="9.140625" style="158"/>
    <col min="12545" max="12545" width="3.140625" style="158" customWidth="1"/>
    <col min="12546" max="12546" width="5.42578125" style="158" customWidth="1"/>
    <col min="12547" max="12547" width="34" style="158" customWidth="1"/>
    <col min="12548" max="12548" width="13.42578125" style="158" customWidth="1"/>
    <col min="12549" max="12549" width="1.28515625" style="158" customWidth="1"/>
    <col min="12550" max="12550" width="12.7109375" style="158" customWidth="1"/>
    <col min="12551" max="12551" width="1.28515625" style="158" customWidth="1"/>
    <col min="12552" max="12552" width="12.7109375" style="158" customWidth="1"/>
    <col min="12553" max="12553" width="1.28515625" style="158" customWidth="1"/>
    <col min="12554" max="12554" width="12.7109375" style="158" customWidth="1"/>
    <col min="12555" max="12555" width="1.28515625" style="158" customWidth="1"/>
    <col min="12556" max="12556" width="12.7109375" style="158" customWidth="1"/>
    <col min="12557" max="12800" width="9.140625" style="158"/>
    <col min="12801" max="12801" width="3.140625" style="158" customWidth="1"/>
    <col min="12802" max="12802" width="5.42578125" style="158" customWidth="1"/>
    <col min="12803" max="12803" width="34" style="158" customWidth="1"/>
    <col min="12804" max="12804" width="13.42578125" style="158" customWidth="1"/>
    <col min="12805" max="12805" width="1.28515625" style="158" customWidth="1"/>
    <col min="12806" max="12806" width="12.7109375" style="158" customWidth="1"/>
    <col min="12807" max="12807" width="1.28515625" style="158" customWidth="1"/>
    <col min="12808" max="12808" width="12.7109375" style="158" customWidth="1"/>
    <col min="12809" max="12809" width="1.28515625" style="158" customWidth="1"/>
    <col min="12810" max="12810" width="12.7109375" style="158" customWidth="1"/>
    <col min="12811" max="12811" width="1.28515625" style="158" customWidth="1"/>
    <col min="12812" max="12812" width="12.7109375" style="158" customWidth="1"/>
    <col min="12813" max="13056" width="9.140625" style="158"/>
    <col min="13057" max="13057" width="3.140625" style="158" customWidth="1"/>
    <col min="13058" max="13058" width="5.42578125" style="158" customWidth="1"/>
    <col min="13059" max="13059" width="34" style="158" customWidth="1"/>
    <col min="13060" max="13060" width="13.42578125" style="158" customWidth="1"/>
    <col min="13061" max="13061" width="1.28515625" style="158" customWidth="1"/>
    <col min="13062" max="13062" width="12.7109375" style="158" customWidth="1"/>
    <col min="13063" max="13063" width="1.28515625" style="158" customWidth="1"/>
    <col min="13064" max="13064" width="12.7109375" style="158" customWidth="1"/>
    <col min="13065" max="13065" width="1.28515625" style="158" customWidth="1"/>
    <col min="13066" max="13066" width="12.7109375" style="158" customWidth="1"/>
    <col min="13067" max="13067" width="1.28515625" style="158" customWidth="1"/>
    <col min="13068" max="13068" width="12.7109375" style="158" customWidth="1"/>
    <col min="13069" max="13312" width="9.140625" style="158"/>
    <col min="13313" max="13313" width="3.140625" style="158" customWidth="1"/>
    <col min="13314" max="13314" width="5.42578125" style="158" customWidth="1"/>
    <col min="13315" max="13315" width="34" style="158" customWidth="1"/>
    <col min="13316" max="13316" width="13.42578125" style="158" customWidth="1"/>
    <col min="13317" max="13317" width="1.28515625" style="158" customWidth="1"/>
    <col min="13318" max="13318" width="12.7109375" style="158" customWidth="1"/>
    <col min="13319" max="13319" width="1.28515625" style="158" customWidth="1"/>
    <col min="13320" max="13320" width="12.7109375" style="158" customWidth="1"/>
    <col min="13321" max="13321" width="1.28515625" style="158" customWidth="1"/>
    <col min="13322" max="13322" width="12.7109375" style="158" customWidth="1"/>
    <col min="13323" max="13323" width="1.28515625" style="158" customWidth="1"/>
    <col min="13324" max="13324" width="12.7109375" style="158" customWidth="1"/>
    <col min="13325" max="13568" width="9.140625" style="158"/>
    <col min="13569" max="13569" width="3.140625" style="158" customWidth="1"/>
    <col min="13570" max="13570" width="5.42578125" style="158" customWidth="1"/>
    <col min="13571" max="13571" width="34" style="158" customWidth="1"/>
    <col min="13572" max="13572" width="13.42578125" style="158" customWidth="1"/>
    <col min="13573" max="13573" width="1.28515625" style="158" customWidth="1"/>
    <col min="13574" max="13574" width="12.7109375" style="158" customWidth="1"/>
    <col min="13575" max="13575" width="1.28515625" style="158" customWidth="1"/>
    <col min="13576" max="13576" width="12.7109375" style="158" customWidth="1"/>
    <col min="13577" max="13577" width="1.28515625" style="158" customWidth="1"/>
    <col min="13578" max="13578" width="12.7109375" style="158" customWidth="1"/>
    <col min="13579" max="13579" width="1.28515625" style="158" customWidth="1"/>
    <col min="13580" max="13580" width="12.7109375" style="158" customWidth="1"/>
    <col min="13581" max="13824" width="9.140625" style="158"/>
    <col min="13825" max="13825" width="3.140625" style="158" customWidth="1"/>
    <col min="13826" max="13826" width="5.42578125" style="158" customWidth="1"/>
    <col min="13827" max="13827" width="34" style="158" customWidth="1"/>
    <col min="13828" max="13828" width="13.42578125" style="158" customWidth="1"/>
    <col min="13829" max="13829" width="1.28515625" style="158" customWidth="1"/>
    <col min="13830" max="13830" width="12.7109375" style="158" customWidth="1"/>
    <col min="13831" max="13831" width="1.28515625" style="158" customWidth="1"/>
    <col min="13832" max="13832" width="12.7109375" style="158" customWidth="1"/>
    <col min="13833" max="13833" width="1.28515625" style="158" customWidth="1"/>
    <col min="13834" max="13834" width="12.7109375" style="158" customWidth="1"/>
    <col min="13835" max="13835" width="1.28515625" style="158" customWidth="1"/>
    <col min="13836" max="13836" width="12.7109375" style="158" customWidth="1"/>
    <col min="13837" max="14080" width="9.140625" style="158"/>
    <col min="14081" max="14081" width="3.140625" style="158" customWidth="1"/>
    <col min="14082" max="14082" width="5.42578125" style="158" customWidth="1"/>
    <col min="14083" max="14083" width="34" style="158" customWidth="1"/>
    <col min="14084" max="14084" width="13.42578125" style="158" customWidth="1"/>
    <col min="14085" max="14085" width="1.28515625" style="158" customWidth="1"/>
    <col min="14086" max="14086" width="12.7109375" style="158" customWidth="1"/>
    <col min="14087" max="14087" width="1.28515625" style="158" customWidth="1"/>
    <col min="14088" max="14088" width="12.7109375" style="158" customWidth="1"/>
    <col min="14089" max="14089" width="1.28515625" style="158" customWidth="1"/>
    <col min="14090" max="14090" width="12.7109375" style="158" customWidth="1"/>
    <col min="14091" max="14091" width="1.28515625" style="158" customWidth="1"/>
    <col min="14092" max="14092" width="12.7109375" style="158" customWidth="1"/>
    <col min="14093" max="14336" width="9.140625" style="158"/>
    <col min="14337" max="14337" width="3.140625" style="158" customWidth="1"/>
    <col min="14338" max="14338" width="5.42578125" style="158" customWidth="1"/>
    <col min="14339" max="14339" width="34" style="158" customWidth="1"/>
    <col min="14340" max="14340" width="13.42578125" style="158" customWidth="1"/>
    <col min="14341" max="14341" width="1.28515625" style="158" customWidth="1"/>
    <col min="14342" max="14342" width="12.7109375" style="158" customWidth="1"/>
    <col min="14343" max="14343" width="1.28515625" style="158" customWidth="1"/>
    <col min="14344" max="14344" width="12.7109375" style="158" customWidth="1"/>
    <col min="14345" max="14345" width="1.28515625" style="158" customWidth="1"/>
    <col min="14346" max="14346" width="12.7109375" style="158" customWidth="1"/>
    <col min="14347" max="14347" width="1.28515625" style="158" customWidth="1"/>
    <col min="14348" max="14348" width="12.7109375" style="158" customWidth="1"/>
    <col min="14349" max="14592" width="9.140625" style="158"/>
    <col min="14593" max="14593" width="3.140625" style="158" customWidth="1"/>
    <col min="14594" max="14594" width="5.42578125" style="158" customWidth="1"/>
    <col min="14595" max="14595" width="34" style="158" customWidth="1"/>
    <col min="14596" max="14596" width="13.42578125" style="158" customWidth="1"/>
    <col min="14597" max="14597" width="1.28515625" style="158" customWidth="1"/>
    <col min="14598" max="14598" width="12.7109375" style="158" customWidth="1"/>
    <col min="14599" max="14599" width="1.28515625" style="158" customWidth="1"/>
    <col min="14600" max="14600" width="12.7109375" style="158" customWidth="1"/>
    <col min="14601" max="14601" width="1.28515625" style="158" customWidth="1"/>
    <col min="14602" max="14602" width="12.7109375" style="158" customWidth="1"/>
    <col min="14603" max="14603" width="1.28515625" style="158" customWidth="1"/>
    <col min="14604" max="14604" width="12.7109375" style="158" customWidth="1"/>
    <col min="14605" max="14848" width="9.140625" style="158"/>
    <col min="14849" max="14849" width="3.140625" style="158" customWidth="1"/>
    <col min="14850" max="14850" width="5.42578125" style="158" customWidth="1"/>
    <col min="14851" max="14851" width="34" style="158" customWidth="1"/>
    <col min="14852" max="14852" width="13.42578125" style="158" customWidth="1"/>
    <col min="14853" max="14853" width="1.28515625" style="158" customWidth="1"/>
    <col min="14854" max="14854" width="12.7109375" style="158" customWidth="1"/>
    <col min="14855" max="14855" width="1.28515625" style="158" customWidth="1"/>
    <col min="14856" max="14856" width="12.7109375" style="158" customWidth="1"/>
    <col min="14857" max="14857" width="1.28515625" style="158" customWidth="1"/>
    <col min="14858" max="14858" width="12.7109375" style="158" customWidth="1"/>
    <col min="14859" max="14859" width="1.28515625" style="158" customWidth="1"/>
    <col min="14860" max="14860" width="12.7109375" style="158" customWidth="1"/>
    <col min="14861" max="15104" width="9.140625" style="158"/>
    <col min="15105" max="15105" width="3.140625" style="158" customWidth="1"/>
    <col min="15106" max="15106" width="5.42578125" style="158" customWidth="1"/>
    <col min="15107" max="15107" width="34" style="158" customWidth="1"/>
    <col min="15108" max="15108" width="13.42578125" style="158" customWidth="1"/>
    <col min="15109" max="15109" width="1.28515625" style="158" customWidth="1"/>
    <col min="15110" max="15110" width="12.7109375" style="158" customWidth="1"/>
    <col min="15111" max="15111" width="1.28515625" style="158" customWidth="1"/>
    <col min="15112" max="15112" width="12.7109375" style="158" customWidth="1"/>
    <col min="15113" max="15113" width="1.28515625" style="158" customWidth="1"/>
    <col min="15114" max="15114" width="12.7109375" style="158" customWidth="1"/>
    <col min="15115" max="15115" width="1.28515625" style="158" customWidth="1"/>
    <col min="15116" max="15116" width="12.7109375" style="158" customWidth="1"/>
    <col min="15117" max="15360" width="9.140625" style="158"/>
    <col min="15361" max="15361" width="3.140625" style="158" customWidth="1"/>
    <col min="15362" max="15362" width="5.42578125" style="158" customWidth="1"/>
    <col min="15363" max="15363" width="34" style="158" customWidth="1"/>
    <col min="15364" max="15364" width="13.42578125" style="158" customWidth="1"/>
    <col min="15365" max="15365" width="1.28515625" style="158" customWidth="1"/>
    <col min="15366" max="15366" width="12.7109375" style="158" customWidth="1"/>
    <col min="15367" max="15367" width="1.28515625" style="158" customWidth="1"/>
    <col min="15368" max="15368" width="12.7109375" style="158" customWidth="1"/>
    <col min="15369" max="15369" width="1.28515625" style="158" customWidth="1"/>
    <col min="15370" max="15370" width="12.7109375" style="158" customWidth="1"/>
    <col min="15371" max="15371" width="1.28515625" style="158" customWidth="1"/>
    <col min="15372" max="15372" width="12.7109375" style="158" customWidth="1"/>
    <col min="15373" max="15616" width="9.140625" style="158"/>
    <col min="15617" max="15617" width="3.140625" style="158" customWidth="1"/>
    <col min="15618" max="15618" width="5.42578125" style="158" customWidth="1"/>
    <col min="15619" max="15619" width="34" style="158" customWidth="1"/>
    <col min="15620" max="15620" width="13.42578125" style="158" customWidth="1"/>
    <col min="15621" max="15621" width="1.28515625" style="158" customWidth="1"/>
    <col min="15622" max="15622" width="12.7109375" style="158" customWidth="1"/>
    <col min="15623" max="15623" width="1.28515625" style="158" customWidth="1"/>
    <col min="15624" max="15624" width="12.7109375" style="158" customWidth="1"/>
    <col min="15625" max="15625" width="1.28515625" style="158" customWidth="1"/>
    <col min="15626" max="15626" width="12.7109375" style="158" customWidth="1"/>
    <col min="15627" max="15627" width="1.28515625" style="158" customWidth="1"/>
    <col min="15628" max="15628" width="12.7109375" style="158" customWidth="1"/>
    <col min="15629" max="15872" width="9.140625" style="158"/>
    <col min="15873" max="15873" width="3.140625" style="158" customWidth="1"/>
    <col min="15874" max="15874" width="5.42578125" style="158" customWidth="1"/>
    <col min="15875" max="15875" width="34" style="158" customWidth="1"/>
    <col min="15876" max="15876" width="13.42578125" style="158" customWidth="1"/>
    <col min="15877" max="15877" width="1.28515625" style="158" customWidth="1"/>
    <col min="15878" max="15878" width="12.7109375" style="158" customWidth="1"/>
    <col min="15879" max="15879" width="1.28515625" style="158" customWidth="1"/>
    <col min="15880" max="15880" width="12.7109375" style="158" customWidth="1"/>
    <col min="15881" max="15881" width="1.28515625" style="158" customWidth="1"/>
    <col min="15882" max="15882" width="12.7109375" style="158" customWidth="1"/>
    <col min="15883" max="15883" width="1.28515625" style="158" customWidth="1"/>
    <col min="15884" max="15884" width="12.7109375" style="158" customWidth="1"/>
    <col min="15885" max="16128" width="9.140625" style="158"/>
    <col min="16129" max="16129" width="3.140625" style="158" customWidth="1"/>
    <col min="16130" max="16130" width="5.42578125" style="158" customWidth="1"/>
    <col min="16131" max="16131" width="34" style="158" customWidth="1"/>
    <col min="16132" max="16132" width="13.42578125" style="158" customWidth="1"/>
    <col min="16133" max="16133" width="1.28515625" style="158" customWidth="1"/>
    <col min="16134" max="16134" width="12.7109375" style="158" customWidth="1"/>
    <col min="16135" max="16135" width="1.28515625" style="158" customWidth="1"/>
    <col min="16136" max="16136" width="12.7109375" style="158" customWidth="1"/>
    <col min="16137" max="16137" width="1.28515625" style="158" customWidth="1"/>
    <col min="16138" max="16138" width="12.7109375" style="158" customWidth="1"/>
    <col min="16139" max="16139" width="1.28515625" style="158" customWidth="1"/>
    <col min="16140" max="16140" width="12.7109375" style="158" customWidth="1"/>
    <col min="16141" max="16384" width="9.140625" style="158"/>
  </cols>
  <sheetData>
    <row r="1" spans="1:13" ht="15" customHeight="1" x14ac:dyDescent="0.25">
      <c r="A1" s="492" t="s">
        <v>120</v>
      </c>
      <c r="B1" s="475"/>
      <c r="C1" s="475"/>
      <c r="D1" s="475"/>
      <c r="E1" s="475"/>
      <c r="F1" s="475"/>
      <c r="G1" s="475"/>
      <c r="H1" s="475"/>
      <c r="I1" s="475"/>
      <c r="J1" s="475"/>
      <c r="K1" s="475"/>
    </row>
    <row r="2" spans="1:13" s="156" customFormat="1" ht="13.5" customHeight="1" x14ac:dyDescent="0.15">
      <c r="A2" s="470" t="s">
        <v>596</v>
      </c>
      <c r="B2" s="470"/>
      <c r="C2" s="470"/>
      <c r="D2" s="470"/>
      <c r="E2" s="470"/>
      <c r="F2" s="470"/>
      <c r="G2" s="470"/>
      <c r="H2" s="470"/>
      <c r="I2" s="470"/>
      <c r="J2" s="470"/>
      <c r="K2" s="470"/>
      <c r="L2" s="470"/>
      <c r="M2" s="153"/>
    </row>
    <row r="3" spans="1:13" s="156" customFormat="1" ht="15" customHeight="1" x14ac:dyDescent="0.15">
      <c r="A3" s="493" t="s">
        <v>576</v>
      </c>
      <c r="B3" s="493"/>
      <c r="C3" s="493"/>
      <c r="D3" s="493"/>
      <c r="E3" s="493"/>
      <c r="F3" s="493"/>
      <c r="G3" s="493"/>
      <c r="H3" s="493"/>
      <c r="I3" s="493"/>
      <c r="J3" s="493"/>
      <c r="K3" s="493"/>
      <c r="L3" s="493"/>
      <c r="M3" s="153"/>
    </row>
    <row r="4" spans="1:13" s="41" customFormat="1" ht="14.25" customHeight="1" x14ac:dyDescent="0.2">
      <c r="A4" s="13"/>
      <c r="B4" s="13"/>
      <c r="C4" s="13"/>
      <c r="D4" s="66"/>
      <c r="E4" s="150"/>
      <c r="F4" s="13"/>
      <c r="G4" s="120"/>
      <c r="H4" s="13"/>
      <c r="I4" s="120"/>
      <c r="J4" s="13"/>
      <c r="K4" s="120"/>
      <c r="L4" s="13"/>
      <c r="M4" s="133"/>
    </row>
    <row r="5" spans="1:13" s="41" customFormat="1" ht="28.5" customHeight="1" x14ac:dyDescent="0.2">
      <c r="A5" s="411"/>
      <c r="B5" s="412"/>
      <c r="C5" s="412"/>
      <c r="D5" s="496" t="s">
        <v>497</v>
      </c>
      <c r="E5" s="497"/>
      <c r="F5" s="497"/>
      <c r="G5" s="497"/>
      <c r="H5" s="497"/>
      <c r="I5" s="498"/>
      <c r="J5" s="413" t="s">
        <v>498</v>
      </c>
      <c r="K5" s="414"/>
      <c r="L5" s="415" t="s">
        <v>499</v>
      </c>
      <c r="M5" s="416"/>
    </row>
    <row r="6" spans="1:13" s="41" customFormat="1" ht="15" customHeight="1" x14ac:dyDescent="0.2">
      <c r="A6" s="417"/>
      <c r="B6" s="451" t="s">
        <v>117</v>
      </c>
      <c r="C6" s="452"/>
      <c r="D6" s="418" t="s">
        <v>43</v>
      </c>
      <c r="E6" s="419"/>
      <c r="F6" s="418" t="s">
        <v>42</v>
      </c>
      <c r="G6" s="419"/>
      <c r="H6" s="418" t="s">
        <v>32</v>
      </c>
      <c r="I6" s="419"/>
      <c r="J6" s="418" t="s">
        <v>44</v>
      </c>
      <c r="K6" s="419"/>
      <c r="L6" s="418" t="s">
        <v>44</v>
      </c>
      <c r="M6" s="416"/>
    </row>
    <row r="7" spans="1:13" s="41" customFormat="1" ht="30.75" customHeight="1" x14ac:dyDescent="0.2">
      <c r="A7" s="420"/>
      <c r="B7" s="421" t="s">
        <v>116</v>
      </c>
      <c r="C7" s="422"/>
      <c r="D7" s="423" t="s">
        <v>569</v>
      </c>
      <c r="E7" s="424"/>
      <c r="F7" s="423" t="s">
        <v>611</v>
      </c>
      <c r="G7" s="424"/>
      <c r="H7" s="423" t="s">
        <v>601</v>
      </c>
      <c r="I7" s="424"/>
      <c r="J7" s="423" t="s">
        <v>610</v>
      </c>
      <c r="K7" s="424"/>
      <c r="L7" s="423" t="s">
        <v>510</v>
      </c>
      <c r="M7" s="416"/>
    </row>
    <row r="8" spans="1:13" ht="30" customHeight="1" x14ac:dyDescent="0.25">
      <c r="A8" s="425">
        <v>1</v>
      </c>
      <c r="B8" s="426" t="s">
        <v>115</v>
      </c>
      <c r="C8" s="427"/>
      <c r="D8" s="391">
        <v>278.74700000000001</v>
      </c>
      <c r="E8" s="390" t="s">
        <v>121</v>
      </c>
      <c r="F8" s="391">
        <v>129.90100000000001</v>
      </c>
      <c r="G8" s="390" t="s">
        <v>121</v>
      </c>
      <c r="H8" s="391">
        <v>84.59</v>
      </c>
      <c r="I8" s="395" t="s">
        <v>207</v>
      </c>
      <c r="J8" s="391">
        <v>121.485</v>
      </c>
      <c r="K8" s="390" t="s">
        <v>121</v>
      </c>
      <c r="L8" s="391">
        <v>147.9</v>
      </c>
      <c r="M8" s="416" t="s">
        <v>121</v>
      </c>
    </row>
    <row r="9" spans="1:13" ht="20.100000000000001" customHeight="1" x14ac:dyDescent="0.25">
      <c r="A9" s="425"/>
      <c r="B9" s="429" t="s">
        <v>88</v>
      </c>
      <c r="C9" s="427" t="s">
        <v>114</v>
      </c>
      <c r="D9" s="391">
        <v>152.45500000000001</v>
      </c>
      <c r="E9" s="390" t="s">
        <v>121</v>
      </c>
      <c r="F9" s="391">
        <v>50.982999999999997</v>
      </c>
      <c r="G9" s="390" t="s">
        <v>121</v>
      </c>
      <c r="H9" s="391">
        <v>47.115000000000002</v>
      </c>
      <c r="I9" s="395" t="s">
        <v>207</v>
      </c>
      <c r="J9" s="391">
        <v>54.055999999999997</v>
      </c>
      <c r="K9" s="390" t="s">
        <v>121</v>
      </c>
      <c r="L9" s="391">
        <v>47.015000000000001</v>
      </c>
      <c r="M9" s="416" t="s">
        <v>121</v>
      </c>
    </row>
    <row r="10" spans="1:13" ht="14.25" customHeight="1" x14ac:dyDescent="0.25">
      <c r="A10" s="425"/>
      <c r="B10" s="426"/>
      <c r="C10" s="427" t="s">
        <v>113</v>
      </c>
      <c r="D10" s="391">
        <v>75.484999999999999</v>
      </c>
      <c r="E10" s="390" t="s">
        <v>121</v>
      </c>
      <c r="F10" s="391">
        <v>27.617999999999999</v>
      </c>
      <c r="G10" s="390" t="s">
        <v>121</v>
      </c>
      <c r="H10" s="391">
        <v>26.434999999999999</v>
      </c>
      <c r="I10" s="395" t="s">
        <v>121</v>
      </c>
      <c r="J10" s="391">
        <v>26.78</v>
      </c>
      <c r="K10" s="390" t="s">
        <v>121</v>
      </c>
      <c r="L10" s="391">
        <v>83.629000000000005</v>
      </c>
      <c r="M10" s="416" t="s">
        <v>121</v>
      </c>
    </row>
    <row r="11" spans="1:13" s="57" customFormat="1" ht="18" customHeight="1" x14ac:dyDescent="0.25">
      <c r="A11" s="425">
        <v>2</v>
      </c>
      <c r="B11" s="426" t="s">
        <v>112</v>
      </c>
      <c r="C11" s="427"/>
      <c r="D11" s="391">
        <v>18.731999999999999</v>
      </c>
      <c r="E11" s="390"/>
      <c r="F11" s="391">
        <v>32.121000000000002</v>
      </c>
      <c r="G11" s="390"/>
      <c r="H11" s="391">
        <v>11.275</v>
      </c>
      <c r="I11" s="395"/>
      <c r="J11" s="391">
        <v>118.032</v>
      </c>
      <c r="K11" s="390"/>
      <c r="L11" s="391">
        <v>92.204999999999998</v>
      </c>
      <c r="M11" s="416"/>
    </row>
    <row r="12" spans="1:13" ht="18" customHeight="1" x14ac:dyDescent="0.25">
      <c r="A12" s="425">
        <v>3</v>
      </c>
      <c r="B12" s="426" t="s">
        <v>111</v>
      </c>
      <c r="C12" s="427"/>
      <c r="D12" s="391">
        <v>482.71699999999998</v>
      </c>
      <c r="E12" s="390" t="s">
        <v>121</v>
      </c>
      <c r="F12" s="391">
        <v>519.51499999999999</v>
      </c>
      <c r="G12" s="390" t="s">
        <v>121</v>
      </c>
      <c r="H12" s="391">
        <v>644.92600000000004</v>
      </c>
      <c r="I12" s="395" t="s">
        <v>207</v>
      </c>
      <c r="J12" s="391">
        <v>720.2</v>
      </c>
      <c r="K12" s="390" t="s">
        <v>121</v>
      </c>
      <c r="L12" s="391">
        <v>614.26700000000005</v>
      </c>
      <c r="M12" s="416" t="s">
        <v>121</v>
      </c>
    </row>
    <row r="13" spans="1:13" ht="20.100000000000001" customHeight="1" x14ac:dyDescent="0.25">
      <c r="A13" s="425"/>
      <c r="B13" s="429" t="s">
        <v>88</v>
      </c>
      <c r="C13" s="427" t="s">
        <v>110</v>
      </c>
      <c r="D13" s="391">
        <v>127.22499999999999</v>
      </c>
      <c r="E13" s="390" t="s">
        <v>121</v>
      </c>
      <c r="F13" s="391">
        <v>120.309</v>
      </c>
      <c r="G13" s="390" t="s">
        <v>121</v>
      </c>
      <c r="H13" s="391">
        <v>144.96799999999999</v>
      </c>
      <c r="I13" s="395" t="s">
        <v>207</v>
      </c>
      <c r="J13" s="391">
        <v>235.00800000000001</v>
      </c>
      <c r="K13" s="390" t="s">
        <v>121</v>
      </c>
      <c r="L13" s="391">
        <v>258.29500000000002</v>
      </c>
      <c r="M13" s="416" t="s">
        <v>121</v>
      </c>
    </row>
    <row r="14" spans="1:13" ht="14.25" customHeight="1" x14ac:dyDescent="0.25">
      <c r="A14" s="425"/>
      <c r="B14" s="426"/>
      <c r="C14" s="427" t="s">
        <v>109</v>
      </c>
      <c r="D14" s="391">
        <v>328.57100000000003</v>
      </c>
      <c r="E14" s="390"/>
      <c r="F14" s="391">
        <v>376.61399999999998</v>
      </c>
      <c r="G14" s="390"/>
      <c r="H14" s="391">
        <v>474.392</v>
      </c>
      <c r="I14" s="395" t="s">
        <v>207</v>
      </c>
      <c r="J14" s="391">
        <v>465.59300000000002</v>
      </c>
      <c r="K14" s="390"/>
      <c r="L14" s="391">
        <v>326.30700000000002</v>
      </c>
      <c r="M14" s="416"/>
    </row>
    <row r="15" spans="1:13" s="154" customFormat="1" ht="18" customHeight="1" x14ac:dyDescent="0.15">
      <c r="A15" s="430"/>
      <c r="B15" s="431"/>
      <c r="C15" s="432" t="s">
        <v>108</v>
      </c>
      <c r="D15" s="433">
        <v>18.41</v>
      </c>
      <c r="E15" s="434"/>
      <c r="F15" s="433">
        <v>10.01</v>
      </c>
      <c r="G15" s="434"/>
      <c r="H15" s="433">
        <v>22.079000000000001</v>
      </c>
      <c r="I15" s="435"/>
      <c r="J15" s="433">
        <v>13.048999999999999</v>
      </c>
      <c r="K15" s="434"/>
      <c r="L15" s="433">
        <v>12.98</v>
      </c>
      <c r="M15" s="449"/>
    </row>
    <row r="16" spans="1:13" s="154" customFormat="1" ht="18" customHeight="1" x14ac:dyDescent="0.15">
      <c r="A16" s="430">
        <v>4</v>
      </c>
      <c r="B16" s="431" t="s">
        <v>107</v>
      </c>
      <c r="C16" s="432"/>
      <c r="D16" s="433">
        <v>8.1929999999999996</v>
      </c>
      <c r="E16" s="434" t="s">
        <v>121</v>
      </c>
      <c r="F16" s="433">
        <v>13.513999999999999</v>
      </c>
      <c r="G16" s="434" t="s">
        <v>121</v>
      </c>
      <c r="H16" s="433">
        <v>9.3510000000000009</v>
      </c>
      <c r="I16" s="435" t="s">
        <v>207</v>
      </c>
      <c r="J16" s="433">
        <v>0.84699999999999998</v>
      </c>
      <c r="K16" s="434"/>
      <c r="L16" s="433">
        <v>11.159000000000001</v>
      </c>
      <c r="M16" s="449" t="s">
        <v>121</v>
      </c>
    </row>
    <row r="17" spans="1:13" s="154" customFormat="1" ht="18" customHeight="1" x14ac:dyDescent="0.15">
      <c r="A17" s="430">
        <v>5</v>
      </c>
      <c r="B17" s="431" t="s">
        <v>106</v>
      </c>
      <c r="C17" s="432"/>
      <c r="D17" s="433">
        <v>0.1</v>
      </c>
      <c r="E17" s="434"/>
      <c r="F17" s="433">
        <v>0.245</v>
      </c>
      <c r="G17" s="434"/>
      <c r="H17" s="433">
        <v>0.187</v>
      </c>
      <c r="I17" s="435"/>
      <c r="J17" s="433">
        <v>4.8000000000000001E-2</v>
      </c>
      <c r="K17" s="434"/>
      <c r="L17" s="433" t="s">
        <v>199</v>
      </c>
      <c r="M17" s="449" t="s">
        <v>121</v>
      </c>
    </row>
    <row r="18" spans="1:13" ht="24" customHeight="1" x14ac:dyDescent="0.25">
      <c r="A18" s="430">
        <v>6</v>
      </c>
      <c r="B18" s="494" t="s">
        <v>122</v>
      </c>
      <c r="C18" s="494"/>
      <c r="D18" s="391">
        <v>82.772000000000006</v>
      </c>
      <c r="E18" s="390" t="s">
        <v>121</v>
      </c>
      <c r="F18" s="391">
        <v>100.386</v>
      </c>
      <c r="G18" s="390" t="s">
        <v>121</v>
      </c>
      <c r="H18" s="391">
        <v>112.57299999999999</v>
      </c>
      <c r="I18" s="395" t="s">
        <v>207</v>
      </c>
      <c r="J18" s="391">
        <v>112.864</v>
      </c>
      <c r="K18" s="390" t="s">
        <v>121</v>
      </c>
      <c r="L18" s="391">
        <v>86.637</v>
      </c>
      <c r="M18" s="416" t="s">
        <v>121</v>
      </c>
    </row>
    <row r="19" spans="1:13" ht="20.100000000000001" customHeight="1" x14ac:dyDescent="0.25">
      <c r="A19" s="425"/>
      <c r="B19" s="429" t="s">
        <v>88</v>
      </c>
      <c r="C19" s="427" t="s">
        <v>105</v>
      </c>
      <c r="D19" s="391" t="s">
        <v>199</v>
      </c>
      <c r="E19" s="390" t="s">
        <v>121</v>
      </c>
      <c r="F19" s="391">
        <v>0.81</v>
      </c>
      <c r="G19" s="390"/>
      <c r="H19" s="391">
        <v>1.9350000000000001</v>
      </c>
      <c r="I19" s="395"/>
      <c r="J19" s="391">
        <v>2.5609999999999999</v>
      </c>
      <c r="K19" s="390"/>
      <c r="L19" s="391">
        <v>2.8460000000000001</v>
      </c>
      <c r="M19" s="416"/>
    </row>
    <row r="20" spans="1:13" ht="14.25" customHeight="1" x14ac:dyDescent="0.25">
      <c r="A20" s="425"/>
      <c r="B20" s="426"/>
      <c r="C20" s="427" t="s">
        <v>104</v>
      </c>
      <c r="D20" s="391">
        <v>64.251000000000005</v>
      </c>
      <c r="E20" s="390" t="s">
        <v>121</v>
      </c>
      <c r="F20" s="391">
        <v>75.908000000000001</v>
      </c>
      <c r="G20" s="390" t="s">
        <v>121</v>
      </c>
      <c r="H20" s="391">
        <v>85.528000000000006</v>
      </c>
      <c r="I20" s="395" t="s">
        <v>207</v>
      </c>
      <c r="J20" s="391">
        <v>84.43</v>
      </c>
      <c r="K20" s="390" t="s">
        <v>121</v>
      </c>
      <c r="L20" s="391">
        <v>68.41</v>
      </c>
      <c r="M20" s="416" t="s">
        <v>121</v>
      </c>
    </row>
    <row r="21" spans="1:13" ht="12" customHeight="1" x14ac:dyDescent="0.25">
      <c r="A21" s="425"/>
      <c r="B21" s="426"/>
      <c r="C21" s="427" t="s">
        <v>103</v>
      </c>
      <c r="D21" s="391">
        <v>11.276999999999999</v>
      </c>
      <c r="E21" s="390"/>
      <c r="F21" s="391">
        <v>20.148</v>
      </c>
      <c r="G21" s="390"/>
      <c r="H21" s="391">
        <v>16.66</v>
      </c>
      <c r="I21" s="395"/>
      <c r="J21" s="391">
        <v>16.297000000000001</v>
      </c>
      <c r="K21" s="390" t="s">
        <v>121</v>
      </c>
      <c r="L21" s="391">
        <v>11.661</v>
      </c>
      <c r="M21" s="416"/>
    </row>
    <row r="22" spans="1:13" s="154" customFormat="1" ht="18" customHeight="1" x14ac:dyDescent="0.15">
      <c r="A22" s="430"/>
      <c r="B22" s="431"/>
      <c r="C22" s="432" t="s">
        <v>102</v>
      </c>
      <c r="D22" s="433">
        <v>4.5940000000000003</v>
      </c>
      <c r="E22" s="434"/>
      <c r="F22" s="433">
        <v>3.52</v>
      </c>
      <c r="G22" s="434"/>
      <c r="H22" s="433">
        <v>6.2789999999999999</v>
      </c>
      <c r="I22" s="435"/>
      <c r="J22" s="433">
        <v>4.3710000000000004</v>
      </c>
      <c r="K22" s="434"/>
      <c r="L22" s="433">
        <v>3.72</v>
      </c>
      <c r="M22" s="449"/>
    </row>
    <row r="23" spans="1:13" ht="28.5" customHeight="1" x14ac:dyDescent="0.25">
      <c r="A23" s="430">
        <v>7</v>
      </c>
      <c r="B23" s="494" t="s">
        <v>150</v>
      </c>
      <c r="C23" s="494"/>
      <c r="D23" s="391">
        <v>1406.1990000000001</v>
      </c>
      <c r="E23" s="390" t="s">
        <v>121</v>
      </c>
      <c r="F23" s="391">
        <v>1095.721</v>
      </c>
      <c r="G23" s="390" t="s">
        <v>121</v>
      </c>
      <c r="H23" s="391">
        <v>1025.3140000000001</v>
      </c>
      <c r="I23" s="395" t="s">
        <v>207</v>
      </c>
      <c r="J23" s="391">
        <v>1175.3230000000001</v>
      </c>
      <c r="K23" s="390" t="s">
        <v>121</v>
      </c>
      <c r="L23" s="391">
        <v>1225.1880000000001</v>
      </c>
      <c r="M23" s="416" t="s">
        <v>121</v>
      </c>
    </row>
    <row r="24" spans="1:13" s="62" customFormat="1" ht="20.100000000000001" customHeight="1" x14ac:dyDescent="0.25">
      <c r="A24" s="437"/>
      <c r="B24" s="429" t="s">
        <v>88</v>
      </c>
      <c r="C24" s="427" t="s">
        <v>101</v>
      </c>
      <c r="D24" s="391">
        <v>22.690999999999999</v>
      </c>
      <c r="E24" s="390"/>
      <c r="F24" s="391">
        <v>11.885</v>
      </c>
      <c r="G24" s="390"/>
      <c r="H24" s="391">
        <v>16.216999999999999</v>
      </c>
      <c r="I24" s="395" t="s">
        <v>207</v>
      </c>
      <c r="J24" s="391">
        <v>34.579000000000001</v>
      </c>
      <c r="K24" s="390"/>
      <c r="L24" s="391">
        <v>34.807000000000002</v>
      </c>
      <c r="M24" s="416"/>
    </row>
    <row r="25" spans="1:13" s="154" customFormat="1" ht="18" customHeight="1" x14ac:dyDescent="0.15">
      <c r="A25" s="430"/>
      <c r="B25" s="438"/>
      <c r="C25" s="432" t="s">
        <v>100</v>
      </c>
      <c r="D25" s="433">
        <v>1383.508</v>
      </c>
      <c r="E25" s="434" t="s">
        <v>121</v>
      </c>
      <c r="F25" s="433">
        <v>1083.837</v>
      </c>
      <c r="G25" s="434" t="s">
        <v>121</v>
      </c>
      <c r="H25" s="433">
        <v>1009.096</v>
      </c>
      <c r="I25" s="435" t="s">
        <v>121</v>
      </c>
      <c r="J25" s="433">
        <v>1140.7439999999999</v>
      </c>
      <c r="K25" s="434" t="s">
        <v>121</v>
      </c>
      <c r="L25" s="433">
        <v>1190.3810000000001</v>
      </c>
      <c r="M25" s="449" t="s">
        <v>121</v>
      </c>
    </row>
    <row r="26" spans="1:13" ht="27.75" customHeight="1" x14ac:dyDescent="0.25">
      <c r="A26" s="430">
        <v>8</v>
      </c>
      <c r="B26" s="494" t="s">
        <v>123</v>
      </c>
      <c r="C26" s="494"/>
      <c r="D26" s="391">
        <v>103.001</v>
      </c>
      <c r="E26" s="390" t="s">
        <v>121</v>
      </c>
      <c r="F26" s="391">
        <v>117.532</v>
      </c>
      <c r="G26" s="390" t="s">
        <v>121</v>
      </c>
      <c r="H26" s="391">
        <v>70.557000000000002</v>
      </c>
      <c r="I26" s="395" t="s">
        <v>121</v>
      </c>
      <c r="J26" s="391">
        <v>64.819000000000003</v>
      </c>
      <c r="K26" s="390" t="s">
        <v>121</v>
      </c>
      <c r="L26" s="391">
        <v>83.355000000000004</v>
      </c>
      <c r="M26" s="416" t="s">
        <v>121</v>
      </c>
    </row>
    <row r="27" spans="1:13" s="57" customFormat="1" ht="18" customHeight="1" x14ac:dyDescent="0.25">
      <c r="A27" s="425">
        <v>9</v>
      </c>
      <c r="B27" s="426" t="s">
        <v>99</v>
      </c>
      <c r="C27" s="427"/>
      <c r="D27" s="391">
        <v>338.85399999999998</v>
      </c>
      <c r="E27" s="390" t="s">
        <v>121</v>
      </c>
      <c r="F27" s="391">
        <v>422.81599999999997</v>
      </c>
      <c r="G27" s="390" t="s">
        <v>121</v>
      </c>
      <c r="H27" s="391">
        <v>345.59100000000001</v>
      </c>
      <c r="I27" s="395" t="s">
        <v>207</v>
      </c>
      <c r="J27" s="391">
        <v>402.59699999999998</v>
      </c>
      <c r="K27" s="390" t="s">
        <v>121</v>
      </c>
      <c r="L27" s="391">
        <v>330.23</v>
      </c>
      <c r="M27" s="416" t="s">
        <v>121</v>
      </c>
    </row>
    <row r="28" spans="1:13" ht="18" customHeight="1" x14ac:dyDescent="0.25">
      <c r="A28" s="425">
        <v>10</v>
      </c>
      <c r="B28" s="426" t="s">
        <v>98</v>
      </c>
      <c r="C28" s="427"/>
      <c r="D28" s="391">
        <v>10.622</v>
      </c>
      <c r="E28" s="390"/>
      <c r="F28" s="391">
        <v>0.48099999999999998</v>
      </c>
      <c r="G28" s="390"/>
      <c r="H28" s="391">
        <v>8.99</v>
      </c>
      <c r="I28" s="395" t="s">
        <v>207</v>
      </c>
      <c r="J28" s="391">
        <v>5.1029999999999998</v>
      </c>
      <c r="K28" s="390"/>
      <c r="L28" s="391">
        <v>3.6139999999999999</v>
      </c>
      <c r="M28" s="416"/>
    </row>
    <row r="29" spans="1:13" ht="18" customHeight="1" x14ac:dyDescent="0.25">
      <c r="A29" s="425">
        <v>11</v>
      </c>
      <c r="B29" s="426" t="s">
        <v>97</v>
      </c>
      <c r="C29" s="427"/>
      <c r="D29" s="439">
        <v>6.3E-2</v>
      </c>
      <c r="E29" s="448"/>
      <c r="F29" s="439">
        <v>0.11799999999999999</v>
      </c>
      <c r="G29" s="448"/>
      <c r="H29" s="439" t="s">
        <v>199</v>
      </c>
      <c r="I29" s="450" t="s">
        <v>121</v>
      </c>
      <c r="J29" s="439" t="s">
        <v>199</v>
      </c>
      <c r="K29" s="448" t="s">
        <v>121</v>
      </c>
      <c r="L29" s="439">
        <v>0.10299999999999999</v>
      </c>
      <c r="M29" s="416"/>
    </row>
    <row r="30" spans="1:13" ht="18" customHeight="1" x14ac:dyDescent="0.25">
      <c r="A30" s="425">
        <v>12</v>
      </c>
      <c r="B30" s="426" t="s">
        <v>96</v>
      </c>
      <c r="C30" s="427"/>
      <c r="D30" s="391">
        <v>6.8120000000000003</v>
      </c>
      <c r="E30" s="390" t="s">
        <v>121</v>
      </c>
      <c r="F30" s="391">
        <v>3.06</v>
      </c>
      <c r="G30" s="390"/>
      <c r="H30" s="391">
        <v>2.0489999999999999</v>
      </c>
      <c r="I30" s="395" t="s">
        <v>121</v>
      </c>
      <c r="J30" s="391">
        <v>0.76900000000000002</v>
      </c>
      <c r="K30" s="390"/>
      <c r="L30" s="391">
        <v>4.9530000000000003</v>
      </c>
      <c r="M30" s="416"/>
    </row>
    <row r="31" spans="1:13" ht="18" customHeight="1" x14ac:dyDescent="0.25">
      <c r="A31" s="425">
        <v>13</v>
      </c>
      <c r="B31" s="426" t="s">
        <v>95</v>
      </c>
      <c r="C31" s="427"/>
      <c r="D31" s="440" t="s">
        <v>199</v>
      </c>
      <c r="E31" s="390" t="s">
        <v>121</v>
      </c>
      <c r="F31" s="391" t="s">
        <v>199</v>
      </c>
      <c r="G31" s="390" t="s">
        <v>121</v>
      </c>
      <c r="H31" s="440" t="s">
        <v>199</v>
      </c>
      <c r="I31" s="395" t="s">
        <v>121</v>
      </c>
      <c r="J31" s="440" t="s">
        <v>199</v>
      </c>
      <c r="K31" s="390" t="s">
        <v>121</v>
      </c>
      <c r="L31" s="440" t="s">
        <v>199</v>
      </c>
      <c r="M31" s="416" t="s">
        <v>121</v>
      </c>
    </row>
    <row r="32" spans="1:13" ht="18" customHeight="1" x14ac:dyDescent="0.25">
      <c r="A32" s="425">
        <v>14</v>
      </c>
      <c r="B32" s="426" t="s">
        <v>94</v>
      </c>
      <c r="C32" s="427"/>
      <c r="D32" s="391">
        <v>21.72</v>
      </c>
      <c r="E32" s="390"/>
      <c r="F32" s="391">
        <v>24.364999999999998</v>
      </c>
      <c r="G32" s="390"/>
      <c r="H32" s="391">
        <v>20.791</v>
      </c>
      <c r="I32" s="395"/>
      <c r="J32" s="391">
        <v>6.96</v>
      </c>
      <c r="K32" s="390"/>
      <c r="L32" s="391">
        <v>25.084</v>
      </c>
      <c r="M32" s="416"/>
    </row>
    <row r="33" spans="1:21" ht="18" customHeight="1" x14ac:dyDescent="0.25">
      <c r="A33" s="425">
        <v>15</v>
      </c>
      <c r="B33" s="426" t="s">
        <v>93</v>
      </c>
      <c r="C33" s="427"/>
      <c r="D33" s="440" t="s">
        <v>199</v>
      </c>
      <c r="E33" s="390" t="s">
        <v>121</v>
      </c>
      <c r="F33" s="440" t="s">
        <v>199</v>
      </c>
      <c r="G33" s="390" t="s">
        <v>121</v>
      </c>
      <c r="H33" s="440" t="s">
        <v>199</v>
      </c>
      <c r="I33" s="395" t="s">
        <v>121</v>
      </c>
      <c r="J33" s="440" t="s">
        <v>199</v>
      </c>
      <c r="K33" s="390" t="s">
        <v>121</v>
      </c>
      <c r="L33" s="440" t="s">
        <v>199</v>
      </c>
      <c r="M33" s="416" t="s">
        <v>121</v>
      </c>
    </row>
    <row r="34" spans="1:21" ht="18" customHeight="1" x14ac:dyDescent="0.25">
      <c r="A34" s="425">
        <v>16</v>
      </c>
      <c r="B34" s="426" t="s">
        <v>92</v>
      </c>
      <c r="C34" s="427"/>
      <c r="D34" s="391" t="s">
        <v>199</v>
      </c>
      <c r="E34" s="390"/>
      <c r="F34" s="391" t="s">
        <v>199</v>
      </c>
      <c r="G34" s="390" t="s">
        <v>121</v>
      </c>
      <c r="H34" s="391" t="s">
        <v>199</v>
      </c>
      <c r="I34" s="395" t="s">
        <v>121</v>
      </c>
      <c r="J34" s="391" t="s">
        <v>199</v>
      </c>
      <c r="K34" s="390" t="s">
        <v>121</v>
      </c>
      <c r="L34" s="391" t="s">
        <v>199</v>
      </c>
      <c r="M34" s="416"/>
    </row>
    <row r="35" spans="1:21" ht="18" customHeight="1" x14ac:dyDescent="0.25">
      <c r="A35" s="425">
        <v>17</v>
      </c>
      <c r="B35" s="426" t="s">
        <v>91</v>
      </c>
      <c r="C35" s="441"/>
      <c r="D35" s="440" t="s">
        <v>199</v>
      </c>
      <c r="E35" s="390" t="s">
        <v>121</v>
      </c>
      <c r="F35" s="440" t="s">
        <v>199</v>
      </c>
      <c r="G35" s="390" t="s">
        <v>121</v>
      </c>
      <c r="H35" s="391" t="s">
        <v>199</v>
      </c>
      <c r="I35" s="395" t="s">
        <v>121</v>
      </c>
      <c r="J35" s="391" t="s">
        <v>199</v>
      </c>
      <c r="K35" s="390" t="s">
        <v>121</v>
      </c>
      <c r="L35" s="440" t="s">
        <v>199</v>
      </c>
      <c r="M35" s="416" t="s">
        <v>121</v>
      </c>
    </row>
    <row r="36" spans="1:21" ht="18" customHeight="1" x14ac:dyDescent="0.25">
      <c r="A36" s="425">
        <v>18</v>
      </c>
      <c r="B36" s="426" t="s">
        <v>90</v>
      </c>
      <c r="C36" s="427"/>
      <c r="D36" s="391">
        <v>8.5980000000000008</v>
      </c>
      <c r="E36" s="390" t="s">
        <v>121</v>
      </c>
      <c r="F36" s="391">
        <v>3.11</v>
      </c>
      <c r="G36" s="390" t="s">
        <v>121</v>
      </c>
      <c r="H36" s="391">
        <v>9.7260000000000009</v>
      </c>
      <c r="I36" s="395" t="s">
        <v>207</v>
      </c>
      <c r="J36" s="391">
        <v>0.81499999999999995</v>
      </c>
      <c r="K36" s="390" t="s">
        <v>121</v>
      </c>
      <c r="L36" s="391">
        <v>4.9450000000000003</v>
      </c>
      <c r="M36" s="416" t="s">
        <v>121</v>
      </c>
    </row>
    <row r="37" spans="1:21" ht="18" customHeight="1" x14ac:dyDescent="0.25">
      <c r="A37" s="425">
        <v>19</v>
      </c>
      <c r="B37" s="425" t="s">
        <v>89</v>
      </c>
      <c r="C37" s="427"/>
      <c r="D37" s="391">
        <v>232.25399999999999</v>
      </c>
      <c r="E37" s="390" t="s">
        <v>121</v>
      </c>
      <c r="F37" s="391">
        <v>212.13399999999999</v>
      </c>
      <c r="G37" s="390" t="s">
        <v>121</v>
      </c>
      <c r="H37" s="391">
        <v>218.24799999999999</v>
      </c>
      <c r="I37" s="395" t="s">
        <v>121</v>
      </c>
      <c r="J37" s="391">
        <v>216.52</v>
      </c>
      <c r="K37" s="390" t="s">
        <v>121</v>
      </c>
      <c r="L37" s="391">
        <v>217.65199999999999</v>
      </c>
      <c r="M37" s="416" t="s">
        <v>121</v>
      </c>
    </row>
    <row r="38" spans="1:21" ht="20.100000000000001" customHeight="1" x14ac:dyDescent="0.25">
      <c r="A38" s="425"/>
      <c r="B38" s="429" t="s">
        <v>88</v>
      </c>
      <c r="C38" s="427" t="s">
        <v>87</v>
      </c>
      <c r="D38" s="391">
        <v>153.81800000000001</v>
      </c>
      <c r="E38" s="390"/>
      <c r="F38" s="391">
        <v>151.411</v>
      </c>
      <c r="G38" s="390" t="s">
        <v>121</v>
      </c>
      <c r="H38" s="391">
        <v>139.06399999999999</v>
      </c>
      <c r="I38" s="395"/>
      <c r="J38" s="391">
        <v>162.34800000000001</v>
      </c>
      <c r="K38" s="390"/>
      <c r="L38" s="391">
        <v>160.203</v>
      </c>
      <c r="M38" s="416"/>
    </row>
    <row r="39" spans="1:21" ht="15" customHeight="1" x14ac:dyDescent="0.25">
      <c r="A39" s="425"/>
      <c r="B39" s="426"/>
      <c r="C39" s="427" t="s">
        <v>86</v>
      </c>
      <c r="D39" s="391" t="s">
        <v>199</v>
      </c>
      <c r="E39" s="390" t="s">
        <v>121</v>
      </c>
      <c r="F39" s="391" t="s">
        <v>199</v>
      </c>
      <c r="G39" s="390" t="s">
        <v>121</v>
      </c>
      <c r="H39" s="391" t="s">
        <v>199</v>
      </c>
      <c r="I39" s="395" t="s">
        <v>121</v>
      </c>
      <c r="J39" s="391" t="s">
        <v>199</v>
      </c>
      <c r="K39" s="390" t="s">
        <v>121</v>
      </c>
      <c r="L39" s="391" t="s">
        <v>199</v>
      </c>
      <c r="M39" s="416" t="s">
        <v>121</v>
      </c>
    </row>
    <row r="40" spans="1:21" ht="15" customHeight="1" x14ac:dyDescent="0.25">
      <c r="A40" s="425"/>
      <c r="B40" s="383"/>
      <c r="C40" s="427" t="s">
        <v>85</v>
      </c>
      <c r="D40" s="391">
        <v>77.956999999999994</v>
      </c>
      <c r="E40" s="390" t="s">
        <v>121</v>
      </c>
      <c r="F40" s="391">
        <v>60.462000000000003</v>
      </c>
      <c r="G40" s="390" t="s">
        <v>121</v>
      </c>
      <c r="H40" s="391">
        <v>78.915999999999997</v>
      </c>
      <c r="I40" s="395"/>
      <c r="J40" s="391">
        <v>54.171999999999997</v>
      </c>
      <c r="K40" s="390"/>
      <c r="L40" s="391">
        <v>56.780999999999999</v>
      </c>
      <c r="M40" s="416" t="s">
        <v>121</v>
      </c>
    </row>
    <row r="41" spans="1:21" ht="18" customHeight="1" x14ac:dyDescent="0.25">
      <c r="A41" s="425">
        <v>20</v>
      </c>
      <c r="B41" s="425" t="s">
        <v>84</v>
      </c>
      <c r="C41" s="427"/>
      <c r="D41" s="391">
        <v>17.678999999999998</v>
      </c>
      <c r="E41" s="390" t="s">
        <v>121</v>
      </c>
      <c r="F41" s="391">
        <v>12.259</v>
      </c>
      <c r="G41" s="390" t="s">
        <v>121</v>
      </c>
      <c r="H41" s="391">
        <v>19.164000000000001</v>
      </c>
      <c r="I41" s="395" t="s">
        <v>121</v>
      </c>
      <c r="J41" s="391">
        <v>15.047000000000001</v>
      </c>
      <c r="K41" s="390" t="s">
        <v>121</v>
      </c>
      <c r="L41" s="391">
        <v>25.419</v>
      </c>
      <c r="M41" s="416" t="s">
        <v>121</v>
      </c>
    </row>
    <row r="42" spans="1:21" s="169" customFormat="1" ht="19.5" customHeight="1" x14ac:dyDescent="0.25">
      <c r="A42" s="453" t="s">
        <v>83</v>
      </c>
      <c r="B42" s="454"/>
      <c r="C42" s="455"/>
      <c r="D42" s="456">
        <v>3017.0610000000001</v>
      </c>
      <c r="E42" s="457" t="s">
        <v>121</v>
      </c>
      <c r="F42" s="456">
        <v>2687.279</v>
      </c>
      <c r="G42" s="457" t="s">
        <v>121</v>
      </c>
      <c r="H42" s="456">
        <v>2583.3310000000001</v>
      </c>
      <c r="I42" s="458" t="s">
        <v>207</v>
      </c>
      <c r="J42" s="456">
        <v>2961.43</v>
      </c>
      <c r="K42" s="457" t="s">
        <v>121</v>
      </c>
      <c r="L42" s="456">
        <v>2872.7109999999998</v>
      </c>
      <c r="M42" s="459" t="s">
        <v>121</v>
      </c>
      <c r="N42" s="170"/>
      <c r="O42" s="171"/>
      <c r="P42" s="63"/>
    </row>
    <row r="43" spans="1:21" s="159" customFormat="1" ht="17.100000000000001" customHeight="1" x14ac:dyDescent="0.15">
      <c r="A43" s="442"/>
      <c r="B43" s="460" t="s">
        <v>176</v>
      </c>
      <c r="C43" s="460"/>
      <c r="D43" s="461">
        <v>847.32799999999997</v>
      </c>
      <c r="E43" s="462" t="s">
        <v>121</v>
      </c>
      <c r="F43" s="461">
        <v>743.00300000000004</v>
      </c>
      <c r="G43" s="462" t="s">
        <v>121</v>
      </c>
      <c r="H43" s="461">
        <v>657.56200000000001</v>
      </c>
      <c r="I43" s="446" t="s">
        <v>121</v>
      </c>
      <c r="J43" s="461">
        <v>787.75</v>
      </c>
      <c r="K43" s="462" t="s">
        <v>121</v>
      </c>
      <c r="L43" s="461">
        <v>894.04600000000005</v>
      </c>
      <c r="M43" s="447" t="s">
        <v>121</v>
      </c>
    </row>
    <row r="44" spans="1:21" ht="21" customHeight="1" x14ac:dyDescent="0.25">
      <c r="A44" s="41"/>
      <c r="B44" s="41"/>
      <c r="C44" s="41"/>
      <c r="D44" s="61"/>
      <c r="E44" s="151"/>
      <c r="F44" s="41"/>
      <c r="G44" s="133"/>
      <c r="H44" s="41"/>
      <c r="I44" s="133"/>
      <c r="J44" s="41"/>
      <c r="K44" s="133"/>
      <c r="L44" s="41"/>
    </row>
    <row r="45" spans="1:21" ht="12" customHeight="1" x14ac:dyDescent="0.25">
      <c r="A45" s="478" t="s">
        <v>190</v>
      </c>
      <c r="B45" s="478"/>
      <c r="C45" s="478"/>
      <c r="D45" s="478"/>
      <c r="E45" s="478"/>
      <c r="F45" s="478"/>
      <c r="G45" s="478"/>
      <c r="H45" s="478"/>
      <c r="I45" s="478"/>
      <c r="J45" s="478"/>
      <c r="K45" s="478"/>
      <c r="L45" s="478"/>
      <c r="O45" s="121"/>
      <c r="Q45" s="121"/>
      <c r="S45" s="121"/>
      <c r="U45" s="121"/>
    </row>
    <row r="46" spans="1:21" ht="12" customHeight="1" x14ac:dyDescent="0.25">
      <c r="A46" s="474" t="s">
        <v>174</v>
      </c>
      <c r="B46" s="475"/>
      <c r="C46" s="475"/>
      <c r="D46" s="475"/>
      <c r="E46" s="475"/>
      <c r="G46" s="108"/>
      <c r="I46" s="108"/>
      <c r="K46" s="158"/>
      <c r="M46" s="158"/>
    </row>
    <row r="47" spans="1:21" ht="14.1" customHeight="1" x14ac:dyDescent="0.25">
      <c r="A47" s="41"/>
      <c r="B47" s="41"/>
      <c r="C47" s="41"/>
      <c r="D47" s="61"/>
      <c r="E47" s="151"/>
      <c r="F47" s="41"/>
      <c r="G47" s="138"/>
      <c r="H47" s="42"/>
      <c r="I47" s="133"/>
      <c r="J47" s="41"/>
      <c r="K47" s="133"/>
      <c r="L47" s="41"/>
    </row>
    <row r="48" spans="1:21" ht="14.1" customHeight="1" x14ac:dyDescent="0.25">
      <c r="A48" s="41"/>
      <c r="B48" s="41"/>
      <c r="C48" s="41"/>
      <c r="D48" s="61"/>
      <c r="E48" s="151"/>
      <c r="F48" s="41"/>
      <c r="G48" s="133"/>
      <c r="H48" s="41"/>
      <c r="I48" s="133"/>
      <c r="J48" s="41"/>
      <c r="K48" s="133"/>
      <c r="L48" s="41"/>
    </row>
    <row r="49" spans="1:12" ht="14.1" customHeight="1" x14ac:dyDescent="0.25">
      <c r="A49" s="41"/>
      <c r="B49" s="41"/>
      <c r="C49" s="41"/>
      <c r="D49" s="61"/>
      <c r="E49" s="151"/>
      <c r="F49" s="41"/>
      <c r="G49" s="133"/>
      <c r="H49" s="41"/>
      <c r="I49" s="133"/>
      <c r="J49" s="41"/>
      <c r="K49" s="133"/>
      <c r="L49" s="41"/>
    </row>
    <row r="50" spans="1:12" ht="14.1" customHeight="1" x14ac:dyDescent="0.25">
      <c r="A50" s="41"/>
      <c r="B50" s="41"/>
      <c r="C50" s="41"/>
      <c r="D50" s="61"/>
      <c r="E50" s="151"/>
      <c r="F50" s="41"/>
      <c r="G50" s="133"/>
      <c r="H50" s="41"/>
      <c r="I50" s="133"/>
      <c r="J50" s="41"/>
      <c r="K50" s="133"/>
      <c r="L50" s="41"/>
    </row>
    <row r="51" spans="1:12" ht="14.1" customHeight="1" x14ac:dyDescent="0.25">
      <c r="A51" s="41"/>
      <c r="B51" s="41"/>
      <c r="C51" s="41"/>
      <c r="D51" s="61"/>
      <c r="E51" s="151"/>
      <c r="F51" s="41"/>
      <c r="G51" s="133"/>
      <c r="H51" s="41"/>
      <c r="I51" s="133"/>
      <c r="J51" s="41"/>
      <c r="K51" s="133"/>
      <c r="L51" s="41"/>
    </row>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sheetData>
  <mergeCells count="9">
    <mergeCell ref="A45:L45"/>
    <mergeCell ref="A46:E46"/>
    <mergeCell ref="A1:K1"/>
    <mergeCell ref="A2:L2"/>
    <mergeCell ref="A3:L3"/>
    <mergeCell ref="B18:C18"/>
    <mergeCell ref="B23:C23"/>
    <mergeCell ref="B26:C26"/>
    <mergeCell ref="D5:I5"/>
  </mergeCells>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J36"/>
  <sheetViews>
    <sheetView zoomScaleNormal="100" zoomScaleSheetLayoutView="100" workbookViewId="0"/>
  </sheetViews>
  <sheetFormatPr defaultRowHeight="12.75" x14ac:dyDescent="0.15"/>
  <cols>
    <col min="1" max="1" width="9.140625" style="167"/>
    <col min="2" max="10" width="9.140625" style="165"/>
  </cols>
  <sheetData>
    <row r="1" spans="1:10" ht="28.5" customHeight="1" x14ac:dyDescent="0.15">
      <c r="A1" s="266" t="s">
        <v>484</v>
      </c>
    </row>
    <row r="2" spans="1:10" ht="14.25" customHeight="1" x14ac:dyDescent="0.15"/>
    <row r="3" spans="1:10" s="164" customFormat="1" ht="14.25" customHeight="1" x14ac:dyDescent="0.15">
      <c r="A3" s="167" t="s">
        <v>179</v>
      </c>
      <c r="B3" s="168"/>
      <c r="C3" s="168"/>
      <c r="D3" s="168"/>
      <c r="E3" s="168"/>
      <c r="F3" s="168"/>
      <c r="G3" s="168"/>
      <c r="H3" s="168"/>
      <c r="I3" s="168"/>
      <c r="J3" s="168"/>
    </row>
    <row r="4" spans="1:10" ht="14.25" customHeight="1" x14ac:dyDescent="0.15"/>
    <row r="5" spans="1:10" x14ac:dyDescent="0.15">
      <c r="A5" s="167" t="s">
        <v>210</v>
      </c>
    </row>
    <row r="6" spans="1:10" s="164" customFormat="1" x14ac:dyDescent="0.15">
      <c r="A6" s="501" t="s">
        <v>512</v>
      </c>
      <c r="B6" s="502"/>
      <c r="C6" s="502"/>
      <c r="D6" s="502"/>
      <c r="E6" s="502"/>
      <c r="F6" s="502"/>
      <c r="G6" s="502"/>
      <c r="H6" s="502"/>
      <c r="I6" s="502"/>
      <c r="J6" s="502"/>
    </row>
    <row r="8" spans="1:10" x14ac:dyDescent="0.15">
      <c r="A8" s="167" t="s">
        <v>211</v>
      </c>
    </row>
    <row r="9" spans="1:10" s="164" customFormat="1" ht="91.5" customHeight="1" x14ac:dyDescent="0.15">
      <c r="A9" s="503" t="s">
        <v>226</v>
      </c>
      <c r="B9" s="500"/>
      <c r="C9" s="500"/>
      <c r="D9" s="500"/>
      <c r="E9" s="500"/>
      <c r="F9" s="500"/>
      <c r="G9" s="500"/>
      <c r="H9" s="500"/>
      <c r="I9" s="500"/>
      <c r="J9" s="500"/>
    </row>
    <row r="11" spans="1:10" x14ac:dyDescent="0.15">
      <c r="A11" s="167" t="s">
        <v>212</v>
      </c>
    </row>
    <row r="12" spans="1:10" s="164" customFormat="1" x14ac:dyDescent="0.15">
      <c r="A12" s="502" t="s">
        <v>213</v>
      </c>
      <c r="B12" s="502"/>
      <c r="C12" s="502"/>
      <c r="D12" s="502"/>
      <c r="E12" s="502"/>
      <c r="F12" s="502"/>
      <c r="G12" s="502"/>
      <c r="H12" s="502"/>
      <c r="I12" s="502"/>
      <c r="J12" s="502"/>
    </row>
    <row r="14" spans="1:10" x14ac:dyDescent="0.15">
      <c r="A14" s="167" t="s">
        <v>214</v>
      </c>
    </row>
    <row r="15" spans="1:10" s="164" customFormat="1" ht="43.5" customHeight="1" x14ac:dyDescent="0.15">
      <c r="A15" s="500" t="s">
        <v>215</v>
      </c>
      <c r="B15" s="500"/>
      <c r="C15" s="500"/>
      <c r="D15" s="500"/>
      <c r="E15" s="500"/>
      <c r="F15" s="500"/>
      <c r="G15" s="500"/>
      <c r="H15" s="500"/>
      <c r="I15" s="500"/>
      <c r="J15" s="500"/>
    </row>
    <row r="17" spans="1:10" x14ac:dyDescent="0.15">
      <c r="A17" s="167" t="s">
        <v>216</v>
      </c>
    </row>
    <row r="18" spans="1:10" s="164" customFormat="1" ht="27.75" customHeight="1" x14ac:dyDescent="0.15">
      <c r="A18" s="500" t="s">
        <v>482</v>
      </c>
      <c r="B18" s="500"/>
      <c r="C18" s="500"/>
      <c r="D18" s="500"/>
      <c r="E18" s="500"/>
      <c r="F18" s="500"/>
      <c r="G18" s="500"/>
      <c r="H18" s="500"/>
      <c r="I18" s="500"/>
      <c r="J18" s="500"/>
    </row>
    <row r="20" spans="1:10" x14ac:dyDescent="0.15">
      <c r="A20" s="167" t="s">
        <v>69</v>
      </c>
    </row>
    <row r="21" spans="1:10" s="164" customFormat="1" ht="27.75" customHeight="1" x14ac:dyDescent="0.15">
      <c r="A21" s="500" t="s">
        <v>217</v>
      </c>
      <c r="B21" s="500"/>
      <c r="C21" s="500"/>
      <c r="D21" s="500"/>
      <c r="E21" s="500"/>
      <c r="F21" s="500"/>
      <c r="G21" s="500"/>
      <c r="H21" s="500"/>
      <c r="I21" s="500"/>
      <c r="J21" s="500"/>
    </row>
    <row r="23" spans="1:10" x14ac:dyDescent="0.15">
      <c r="A23" s="167" t="s">
        <v>218</v>
      </c>
    </row>
    <row r="24" spans="1:10" s="164" customFormat="1" x14ac:dyDescent="0.15">
      <c r="A24" s="501" t="s">
        <v>500</v>
      </c>
      <c r="B24" s="502"/>
      <c r="C24" s="502"/>
      <c r="D24" s="502"/>
      <c r="E24" s="502"/>
      <c r="F24" s="502"/>
      <c r="G24" s="502"/>
      <c r="H24" s="502"/>
      <c r="I24" s="502"/>
      <c r="J24" s="502"/>
    </row>
    <row r="26" spans="1:10" x14ac:dyDescent="0.15">
      <c r="A26" s="167" t="s">
        <v>219</v>
      </c>
    </row>
    <row r="27" spans="1:10" s="164" customFormat="1" x14ac:dyDescent="0.15">
      <c r="A27" s="500" t="s">
        <v>220</v>
      </c>
      <c r="B27" s="500"/>
      <c r="C27" s="500"/>
      <c r="D27" s="500"/>
      <c r="E27" s="500"/>
      <c r="F27" s="500"/>
      <c r="G27" s="500"/>
      <c r="H27" s="500"/>
      <c r="I27" s="500"/>
      <c r="J27" s="500"/>
    </row>
    <row r="29" spans="1:10" x14ac:dyDescent="0.15">
      <c r="A29" s="167" t="s">
        <v>221</v>
      </c>
    </row>
    <row r="30" spans="1:10" s="164" customFormat="1" ht="54" customHeight="1" x14ac:dyDescent="0.15">
      <c r="A30" s="500" t="s">
        <v>222</v>
      </c>
      <c r="B30" s="500"/>
      <c r="C30" s="500"/>
      <c r="D30" s="500"/>
      <c r="E30" s="500"/>
      <c r="F30" s="500"/>
      <c r="G30" s="500"/>
      <c r="H30" s="500"/>
      <c r="I30" s="500"/>
      <c r="J30" s="500"/>
    </row>
    <row r="32" spans="1:10" x14ac:dyDescent="0.15">
      <c r="A32" s="167" t="s">
        <v>223</v>
      </c>
    </row>
    <row r="33" spans="1:10" s="164" customFormat="1" ht="54" customHeight="1" x14ac:dyDescent="0.15">
      <c r="A33" s="504" t="s">
        <v>559</v>
      </c>
      <c r="B33" s="500"/>
      <c r="C33" s="500"/>
      <c r="D33" s="500"/>
      <c r="E33" s="500"/>
      <c r="F33" s="500"/>
      <c r="G33" s="500"/>
      <c r="H33" s="500"/>
      <c r="I33" s="500"/>
      <c r="J33" s="500"/>
    </row>
    <row r="35" spans="1:10" x14ac:dyDescent="0.15">
      <c r="A35" s="167" t="s">
        <v>224</v>
      </c>
    </row>
    <row r="36" spans="1:10" s="164" customFormat="1" ht="27.75" customHeight="1" x14ac:dyDescent="0.15">
      <c r="A36" s="500" t="s">
        <v>225</v>
      </c>
      <c r="B36" s="500"/>
      <c r="C36" s="500"/>
      <c r="D36" s="500"/>
      <c r="E36" s="500"/>
      <c r="F36" s="500"/>
      <c r="G36" s="500"/>
      <c r="H36" s="500"/>
      <c r="I36" s="500"/>
      <c r="J36" s="500"/>
    </row>
  </sheetData>
  <mergeCells count="11">
    <mergeCell ref="A24:J24"/>
    <mergeCell ref="A27:J27"/>
    <mergeCell ref="A30:J30"/>
    <mergeCell ref="A33:J33"/>
    <mergeCell ref="A36:J36"/>
    <mergeCell ref="A21:J21"/>
    <mergeCell ref="A6:J6"/>
    <mergeCell ref="A9:J9"/>
    <mergeCell ref="A12:J12"/>
    <mergeCell ref="A15:J15"/>
    <mergeCell ref="A18:J18"/>
  </mergeCells>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40"/>
  <sheetViews>
    <sheetView zoomScaleNormal="100" workbookViewId="0"/>
  </sheetViews>
  <sheetFormatPr defaultRowHeight="15" x14ac:dyDescent="0.25"/>
  <cols>
    <col min="1" max="1" width="7.140625" style="315" customWidth="1"/>
    <col min="2" max="2" width="9.7109375" style="315" customWidth="1"/>
    <col min="3" max="3" width="4.7109375" style="315" customWidth="1"/>
    <col min="4" max="4" width="52" style="315" customWidth="1"/>
    <col min="5" max="5" width="16.28515625" style="315" customWidth="1"/>
    <col min="6" max="16384" width="9.140625" style="315"/>
  </cols>
  <sheetData>
    <row r="1" spans="1:64" customFormat="1" ht="28.5" customHeight="1" x14ac:dyDescent="0.15">
      <c r="A1" s="266" t="s">
        <v>485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row>
    <row r="2" spans="1:64" customFormat="1" ht="14.25" customHeight="1" x14ac:dyDescent="0.15">
      <c r="A2" s="188"/>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row>
    <row r="3" spans="1:64" s="164" customFormat="1" ht="14.25" customHeight="1" x14ac:dyDescent="0.15">
      <c r="A3" s="510" t="s">
        <v>175</v>
      </c>
      <c r="B3" s="510"/>
      <c r="C3" s="510"/>
      <c r="D3" s="510"/>
      <c r="E3" s="510"/>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row>
    <row r="4" spans="1:64" s="164" customFormat="1" ht="14.25" customHeight="1" x14ac:dyDescent="0.2">
      <c r="A4" s="167"/>
      <c r="B4" s="268"/>
      <c r="C4" s="268"/>
      <c r="D4" s="268"/>
      <c r="E4" s="2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row>
    <row r="5" spans="1:64" s="301" customFormat="1" ht="30" customHeight="1" x14ac:dyDescent="0.25">
      <c r="A5" s="295" t="s">
        <v>293</v>
      </c>
      <c r="B5" s="295" t="s">
        <v>294</v>
      </c>
      <c r="C5" s="296" t="s">
        <v>229</v>
      </c>
      <c r="D5" s="297"/>
      <c r="E5" s="298" t="s">
        <v>295</v>
      </c>
      <c r="F5" s="299"/>
      <c r="G5" s="300"/>
      <c r="H5" s="300"/>
      <c r="I5" s="300"/>
      <c r="J5" s="300"/>
      <c r="K5" s="300"/>
      <c r="L5" s="300"/>
      <c r="M5" s="300"/>
      <c r="N5" s="300"/>
      <c r="O5" s="300"/>
      <c r="P5" s="300"/>
    </row>
    <row r="6" spans="1:64" s="305" customFormat="1" ht="14.1" customHeight="1" x14ac:dyDescent="0.2">
      <c r="A6" s="302" t="s">
        <v>296</v>
      </c>
      <c r="B6" s="302"/>
      <c r="C6" s="303" t="s">
        <v>115</v>
      </c>
      <c r="D6" s="303"/>
      <c r="E6" s="302"/>
      <c r="F6" s="304"/>
      <c r="G6" s="304"/>
      <c r="H6" s="304"/>
      <c r="I6" s="304"/>
      <c r="J6" s="304"/>
      <c r="K6" s="304"/>
      <c r="L6" s="304"/>
      <c r="M6" s="304"/>
      <c r="N6" s="304"/>
      <c r="O6" s="304"/>
      <c r="P6" s="304"/>
    </row>
    <row r="7" spans="1:64" s="309" customFormat="1" ht="6" customHeight="1" x14ac:dyDescent="0.2">
      <c r="A7" s="306"/>
      <c r="B7" s="306"/>
      <c r="C7" s="307"/>
      <c r="D7" s="307"/>
      <c r="E7" s="306"/>
      <c r="F7" s="308"/>
      <c r="G7" s="308"/>
      <c r="H7" s="308"/>
      <c r="I7" s="308"/>
      <c r="J7" s="308"/>
      <c r="K7" s="308"/>
      <c r="L7" s="308"/>
      <c r="M7" s="308"/>
      <c r="N7" s="308"/>
      <c r="O7" s="308"/>
      <c r="P7" s="308"/>
    </row>
    <row r="8" spans="1:64" s="309" customFormat="1" ht="12.75" x14ac:dyDescent="0.2">
      <c r="A8" s="306"/>
      <c r="B8" s="306" t="s">
        <v>297</v>
      </c>
      <c r="C8" s="307" t="s">
        <v>298</v>
      </c>
      <c r="D8" s="307"/>
      <c r="E8" s="306"/>
      <c r="F8" s="308"/>
      <c r="G8" s="308"/>
      <c r="H8" s="308"/>
      <c r="I8" s="308"/>
      <c r="J8" s="308"/>
      <c r="K8" s="308"/>
      <c r="L8" s="308"/>
      <c r="M8" s="308"/>
      <c r="N8" s="308"/>
      <c r="O8" s="308"/>
      <c r="P8" s="308"/>
    </row>
    <row r="9" spans="1:64" s="309" customFormat="1" ht="12.75" x14ac:dyDescent="0.2">
      <c r="A9" s="306"/>
      <c r="B9" s="306"/>
      <c r="C9" s="307"/>
      <c r="D9" s="307" t="s">
        <v>513</v>
      </c>
      <c r="E9" s="306" t="s">
        <v>299</v>
      </c>
      <c r="F9" s="308"/>
      <c r="G9" s="308"/>
      <c r="H9" s="308"/>
      <c r="I9" s="308"/>
      <c r="J9" s="308"/>
      <c r="K9" s="308"/>
      <c r="L9" s="308"/>
      <c r="M9" s="308"/>
      <c r="N9" s="308"/>
      <c r="O9" s="308"/>
      <c r="P9" s="308"/>
    </row>
    <row r="10" spans="1:64" s="309" customFormat="1" ht="12.75" x14ac:dyDescent="0.2">
      <c r="A10" s="306"/>
      <c r="B10" s="306" t="s">
        <v>300</v>
      </c>
      <c r="C10" s="307" t="s">
        <v>301</v>
      </c>
      <c r="D10" s="307"/>
      <c r="E10" s="306" t="s">
        <v>302</v>
      </c>
      <c r="F10" s="308"/>
      <c r="G10" s="308"/>
      <c r="H10" s="308"/>
      <c r="I10" s="308"/>
      <c r="J10" s="308"/>
      <c r="K10" s="308"/>
      <c r="L10" s="308"/>
      <c r="M10" s="308"/>
      <c r="N10" s="308"/>
      <c r="O10" s="308"/>
      <c r="P10" s="308"/>
    </row>
    <row r="11" spans="1:64" s="309" customFormat="1" ht="12.75" x14ac:dyDescent="0.2">
      <c r="A11" s="306"/>
      <c r="B11" s="306" t="s">
        <v>303</v>
      </c>
      <c r="C11" s="307" t="s">
        <v>304</v>
      </c>
      <c r="D11" s="307"/>
      <c r="E11" s="306" t="s">
        <v>305</v>
      </c>
      <c r="F11" s="308"/>
      <c r="G11" s="308"/>
      <c r="H11" s="308"/>
      <c r="I11" s="308"/>
      <c r="J11" s="308"/>
      <c r="K11" s="308"/>
      <c r="L11" s="308"/>
      <c r="M11" s="308"/>
      <c r="N11" s="308"/>
      <c r="O11" s="308"/>
      <c r="P11" s="308"/>
    </row>
    <row r="12" spans="1:64" s="309" customFormat="1" ht="12.75" x14ac:dyDescent="0.2">
      <c r="A12" s="306"/>
      <c r="B12" s="306" t="s">
        <v>306</v>
      </c>
      <c r="C12" s="307" t="s">
        <v>307</v>
      </c>
      <c r="D12" s="307"/>
      <c r="E12" s="306" t="s">
        <v>308</v>
      </c>
      <c r="F12" s="308"/>
      <c r="G12" s="308"/>
      <c r="H12" s="308"/>
      <c r="I12" s="308"/>
      <c r="J12" s="308"/>
      <c r="K12" s="308"/>
      <c r="L12" s="308"/>
      <c r="M12" s="308"/>
      <c r="N12" s="308"/>
      <c r="O12" s="308"/>
      <c r="P12" s="308"/>
    </row>
    <row r="13" spans="1:64" s="309" customFormat="1" ht="12.75" x14ac:dyDescent="0.2">
      <c r="A13" s="306"/>
      <c r="B13" s="306" t="s">
        <v>309</v>
      </c>
      <c r="C13" s="307" t="s">
        <v>310</v>
      </c>
      <c r="D13" s="307"/>
      <c r="E13" s="306" t="s">
        <v>311</v>
      </c>
      <c r="F13" s="308"/>
      <c r="G13" s="308"/>
      <c r="H13" s="308"/>
      <c r="I13" s="308"/>
      <c r="J13" s="308"/>
      <c r="K13" s="308"/>
      <c r="L13" s="308"/>
      <c r="M13" s="308"/>
      <c r="N13" s="308"/>
      <c r="O13" s="308"/>
      <c r="P13" s="308"/>
    </row>
    <row r="14" spans="1:64" s="309" customFormat="1" ht="12.75" x14ac:dyDescent="0.2">
      <c r="A14" s="306"/>
      <c r="B14" s="306" t="s">
        <v>312</v>
      </c>
      <c r="C14" s="307" t="s">
        <v>501</v>
      </c>
      <c r="D14" s="307"/>
      <c r="E14" s="306" t="s">
        <v>313</v>
      </c>
      <c r="F14" s="308"/>
      <c r="G14" s="308"/>
      <c r="H14" s="308"/>
      <c r="I14" s="308"/>
      <c r="J14" s="308"/>
      <c r="K14" s="308"/>
      <c r="L14" s="308"/>
      <c r="M14" s="308"/>
      <c r="N14" s="308"/>
      <c r="O14" s="308"/>
      <c r="P14" s="308"/>
    </row>
    <row r="15" spans="1:64" s="309" customFormat="1" ht="12.75" x14ac:dyDescent="0.2">
      <c r="A15" s="306"/>
      <c r="B15" s="306" t="s">
        <v>314</v>
      </c>
      <c r="C15" s="307" t="s">
        <v>315</v>
      </c>
      <c r="D15" s="307"/>
      <c r="E15" s="306" t="s">
        <v>316</v>
      </c>
      <c r="F15" s="308"/>
      <c r="G15" s="308"/>
      <c r="H15" s="308"/>
      <c r="I15" s="308"/>
      <c r="J15" s="308"/>
      <c r="K15" s="308"/>
      <c r="L15" s="308"/>
      <c r="M15" s="308"/>
      <c r="N15" s="308"/>
      <c r="O15" s="308"/>
      <c r="P15" s="308"/>
    </row>
    <row r="16" spans="1:64" s="309" customFormat="1" ht="12.75" x14ac:dyDescent="0.2">
      <c r="A16" s="306"/>
      <c r="B16" s="306" t="s">
        <v>317</v>
      </c>
      <c r="C16" s="307" t="s">
        <v>318</v>
      </c>
      <c r="D16" s="307"/>
      <c r="E16" s="306" t="s">
        <v>308</v>
      </c>
      <c r="F16" s="308"/>
      <c r="G16" s="308"/>
      <c r="H16" s="308"/>
      <c r="I16" s="308"/>
      <c r="J16" s="308"/>
      <c r="K16" s="308"/>
      <c r="L16" s="308"/>
      <c r="M16" s="308"/>
      <c r="N16" s="308"/>
      <c r="O16" s="308"/>
      <c r="P16" s="308"/>
    </row>
    <row r="17" spans="1:16" s="309" customFormat="1" ht="12.75" x14ac:dyDescent="0.2">
      <c r="A17" s="306"/>
      <c r="B17" s="306" t="s">
        <v>319</v>
      </c>
      <c r="C17" s="307" t="s">
        <v>502</v>
      </c>
      <c r="D17" s="307"/>
      <c r="E17" s="306"/>
      <c r="F17" s="308"/>
      <c r="G17" s="308"/>
      <c r="H17" s="308"/>
      <c r="I17" s="308"/>
      <c r="J17" s="308"/>
      <c r="K17" s="308"/>
      <c r="L17" s="308"/>
      <c r="M17" s="308"/>
      <c r="N17" s="308"/>
      <c r="O17" s="308"/>
      <c r="P17" s="308"/>
    </row>
    <row r="18" spans="1:16" s="309" customFormat="1" ht="26.25" customHeight="1" x14ac:dyDescent="0.2">
      <c r="A18" s="306"/>
      <c r="B18" s="306"/>
      <c r="C18" s="307"/>
      <c r="D18" s="310" t="s">
        <v>320</v>
      </c>
      <c r="E18" s="306" t="s">
        <v>321</v>
      </c>
      <c r="F18" s="308"/>
      <c r="G18" s="308"/>
      <c r="H18" s="308"/>
      <c r="I18" s="308"/>
      <c r="J18" s="308"/>
      <c r="K18" s="308"/>
      <c r="L18" s="308"/>
      <c r="M18" s="308"/>
      <c r="N18" s="308"/>
      <c r="O18" s="308"/>
      <c r="P18" s="308"/>
    </row>
    <row r="19" spans="1:16" s="309" customFormat="1" ht="12.75" x14ac:dyDescent="0.2">
      <c r="A19" s="306"/>
      <c r="B19" s="306"/>
      <c r="C19" s="307"/>
      <c r="D19" s="307" t="s">
        <v>322</v>
      </c>
      <c r="E19" s="306" t="s">
        <v>323</v>
      </c>
      <c r="F19" s="308"/>
      <c r="G19" s="308"/>
      <c r="H19" s="308"/>
      <c r="I19" s="308"/>
      <c r="J19" s="308"/>
      <c r="K19" s="308"/>
      <c r="L19" s="308"/>
      <c r="M19" s="308"/>
      <c r="N19" s="308"/>
      <c r="O19" s="308"/>
      <c r="P19" s="308"/>
    </row>
    <row r="20" spans="1:16" s="309" customFormat="1" ht="12.75" x14ac:dyDescent="0.2">
      <c r="A20" s="306"/>
      <c r="B20" s="306"/>
      <c r="C20" s="307"/>
      <c r="D20" s="307" t="s">
        <v>324</v>
      </c>
      <c r="E20" s="306" t="s">
        <v>325</v>
      </c>
      <c r="F20" s="308"/>
      <c r="G20" s="308"/>
      <c r="H20" s="308"/>
      <c r="I20" s="308"/>
      <c r="J20" s="308"/>
      <c r="K20" s="308"/>
      <c r="L20" s="308"/>
      <c r="M20" s="308"/>
      <c r="N20" s="308"/>
      <c r="O20" s="308"/>
      <c r="P20" s="308"/>
    </row>
    <row r="21" spans="1:16" s="309" customFormat="1" ht="12.75" x14ac:dyDescent="0.2">
      <c r="A21" s="306"/>
      <c r="B21" s="306"/>
      <c r="C21" s="307"/>
      <c r="D21" s="307" t="s">
        <v>326</v>
      </c>
      <c r="E21" s="306" t="s">
        <v>327</v>
      </c>
      <c r="F21" s="308"/>
      <c r="G21" s="308"/>
      <c r="H21" s="308"/>
      <c r="I21" s="308"/>
      <c r="J21" s="308"/>
      <c r="K21" s="308"/>
      <c r="L21" s="308"/>
      <c r="M21" s="308"/>
      <c r="N21" s="308"/>
      <c r="O21" s="308"/>
      <c r="P21" s="308"/>
    </row>
    <row r="22" spans="1:16" s="309" customFormat="1" ht="6" customHeight="1" x14ac:dyDescent="0.2">
      <c r="A22" s="311"/>
      <c r="B22" s="311"/>
      <c r="C22" s="312"/>
      <c r="D22" s="312"/>
      <c r="E22" s="311"/>
      <c r="F22" s="308"/>
      <c r="G22" s="308"/>
      <c r="H22" s="308"/>
      <c r="I22" s="308"/>
      <c r="J22" s="308"/>
      <c r="K22" s="308"/>
      <c r="L22" s="308"/>
      <c r="M22" s="308"/>
      <c r="N22" s="308"/>
      <c r="O22" s="308"/>
      <c r="P22" s="308"/>
    </row>
    <row r="23" spans="1:16" s="305" customFormat="1" ht="14.1" customHeight="1" x14ac:dyDescent="0.2">
      <c r="A23" s="302" t="s">
        <v>328</v>
      </c>
      <c r="B23" s="302"/>
      <c r="C23" s="303" t="s">
        <v>112</v>
      </c>
      <c r="D23" s="303"/>
      <c r="E23" s="302"/>
      <c r="F23" s="304"/>
      <c r="G23" s="304"/>
      <c r="H23" s="304"/>
      <c r="I23" s="304"/>
      <c r="J23" s="304"/>
      <c r="K23" s="304"/>
      <c r="L23" s="304"/>
      <c r="M23" s="304"/>
      <c r="N23" s="304"/>
      <c r="O23" s="304"/>
      <c r="P23" s="304"/>
    </row>
    <row r="24" spans="1:16" s="309" customFormat="1" ht="6" customHeight="1" x14ac:dyDescent="0.2">
      <c r="A24" s="306"/>
      <c r="B24" s="306"/>
      <c r="C24" s="307"/>
      <c r="D24" s="307"/>
      <c r="E24" s="306"/>
      <c r="F24" s="308"/>
      <c r="G24" s="308"/>
      <c r="H24" s="308"/>
      <c r="I24" s="308"/>
      <c r="J24" s="308"/>
      <c r="K24" s="308"/>
      <c r="L24" s="308"/>
      <c r="M24" s="308"/>
      <c r="N24" s="308"/>
      <c r="O24" s="308"/>
      <c r="P24" s="308"/>
    </row>
    <row r="25" spans="1:16" s="309" customFormat="1" ht="12.75" x14ac:dyDescent="0.2">
      <c r="A25" s="306"/>
      <c r="B25" s="306" t="s">
        <v>329</v>
      </c>
      <c r="C25" s="307" t="s">
        <v>330</v>
      </c>
      <c r="D25" s="307"/>
      <c r="E25" s="306" t="s">
        <v>331</v>
      </c>
      <c r="F25" s="308"/>
      <c r="G25" s="308"/>
      <c r="H25" s="308"/>
      <c r="I25" s="308"/>
      <c r="J25" s="308"/>
      <c r="K25" s="308"/>
      <c r="L25" s="308"/>
      <c r="M25" s="308"/>
      <c r="N25" s="308"/>
      <c r="O25" s="308"/>
      <c r="P25" s="308"/>
    </row>
    <row r="26" spans="1:16" s="309" customFormat="1" ht="12.75" x14ac:dyDescent="0.2">
      <c r="A26" s="306"/>
      <c r="B26" s="306" t="s">
        <v>332</v>
      </c>
      <c r="C26" s="307" t="s">
        <v>289</v>
      </c>
      <c r="D26" s="307"/>
      <c r="E26" s="306" t="s">
        <v>333</v>
      </c>
      <c r="F26" s="308"/>
      <c r="G26" s="308"/>
      <c r="H26" s="308"/>
      <c r="I26" s="308"/>
      <c r="J26" s="308"/>
      <c r="K26" s="308"/>
      <c r="L26" s="308"/>
      <c r="M26" s="308"/>
      <c r="N26" s="308"/>
      <c r="O26" s="308"/>
      <c r="P26" s="308"/>
    </row>
    <row r="27" spans="1:16" s="309" customFormat="1" ht="12.75" x14ac:dyDescent="0.2">
      <c r="A27" s="306"/>
      <c r="B27" s="306" t="s">
        <v>334</v>
      </c>
      <c r="C27" s="307" t="s">
        <v>335</v>
      </c>
      <c r="D27" s="307"/>
      <c r="E27" s="306" t="s">
        <v>336</v>
      </c>
      <c r="F27" s="308"/>
      <c r="G27" s="308"/>
      <c r="H27" s="308"/>
      <c r="I27" s="308"/>
      <c r="J27" s="308"/>
      <c r="K27" s="308"/>
      <c r="L27" s="308"/>
      <c r="M27" s="308"/>
      <c r="N27" s="308"/>
      <c r="O27" s="308"/>
      <c r="P27" s="308"/>
    </row>
    <row r="28" spans="1:16" s="309" customFormat="1" ht="12.75" x14ac:dyDescent="0.2">
      <c r="A28" s="311"/>
      <c r="B28" s="311"/>
      <c r="C28" s="312"/>
      <c r="D28" s="312"/>
      <c r="E28" s="311"/>
      <c r="F28" s="308"/>
      <c r="G28" s="308"/>
      <c r="H28" s="308"/>
      <c r="I28" s="308"/>
      <c r="J28" s="308"/>
      <c r="K28" s="308"/>
      <c r="L28" s="308"/>
      <c r="M28" s="308"/>
      <c r="N28" s="308"/>
      <c r="O28" s="308"/>
      <c r="P28" s="308"/>
    </row>
    <row r="29" spans="1:16" s="305" customFormat="1" ht="14.1" customHeight="1" x14ac:dyDescent="0.2">
      <c r="A29" s="302" t="s">
        <v>337</v>
      </c>
      <c r="B29" s="302"/>
      <c r="C29" s="303" t="s">
        <v>111</v>
      </c>
      <c r="D29" s="303"/>
      <c r="E29" s="302"/>
      <c r="F29" s="304"/>
      <c r="G29" s="304"/>
      <c r="H29" s="304"/>
      <c r="I29" s="304"/>
      <c r="J29" s="304"/>
      <c r="K29" s="304"/>
      <c r="L29" s="304"/>
      <c r="M29" s="304"/>
      <c r="N29" s="304"/>
      <c r="O29" s="304"/>
      <c r="P29" s="304"/>
    </row>
    <row r="30" spans="1:16" s="309" customFormat="1" ht="6" customHeight="1" x14ac:dyDescent="0.2">
      <c r="A30" s="306"/>
      <c r="B30" s="306"/>
      <c r="C30" s="307"/>
      <c r="D30" s="307"/>
      <c r="E30" s="306"/>
      <c r="F30" s="308"/>
      <c r="G30" s="308"/>
      <c r="H30" s="308"/>
      <c r="I30" s="308"/>
      <c r="J30" s="308"/>
      <c r="K30" s="308"/>
      <c r="L30" s="308"/>
      <c r="M30" s="308"/>
      <c r="N30" s="308"/>
      <c r="O30" s="308"/>
      <c r="P30" s="308"/>
    </row>
    <row r="31" spans="1:16" s="309" customFormat="1" ht="12.75" x14ac:dyDescent="0.2">
      <c r="A31" s="306"/>
      <c r="B31" s="306" t="s">
        <v>338</v>
      </c>
      <c r="C31" s="307" t="s">
        <v>339</v>
      </c>
      <c r="D31" s="307"/>
      <c r="E31" s="306" t="s">
        <v>340</v>
      </c>
      <c r="F31" s="308"/>
      <c r="G31" s="308"/>
      <c r="H31" s="308"/>
      <c r="I31" s="308"/>
      <c r="J31" s="308"/>
      <c r="K31" s="308"/>
      <c r="L31" s="308"/>
      <c r="M31" s="308"/>
      <c r="N31" s="308"/>
      <c r="O31" s="308"/>
      <c r="P31" s="308"/>
    </row>
    <row r="32" spans="1:16" s="309" customFormat="1" ht="12.75" x14ac:dyDescent="0.2">
      <c r="A32" s="306"/>
      <c r="B32" s="306" t="s">
        <v>341</v>
      </c>
      <c r="C32" s="307" t="s">
        <v>342</v>
      </c>
      <c r="D32" s="307"/>
      <c r="E32" s="306" t="s">
        <v>343</v>
      </c>
      <c r="F32" s="308"/>
      <c r="G32" s="308"/>
      <c r="H32" s="308"/>
      <c r="I32" s="308"/>
      <c r="J32" s="308"/>
      <c r="K32" s="308"/>
      <c r="L32" s="308"/>
      <c r="M32" s="308"/>
      <c r="N32" s="308"/>
      <c r="O32" s="308"/>
      <c r="P32" s="308"/>
    </row>
    <row r="33" spans="1:16" s="309" customFormat="1" ht="12.75" x14ac:dyDescent="0.2">
      <c r="A33" s="306"/>
      <c r="B33" s="306" t="s">
        <v>344</v>
      </c>
      <c r="C33" s="307" t="s">
        <v>345</v>
      </c>
      <c r="D33" s="307"/>
      <c r="E33" s="306" t="s">
        <v>343</v>
      </c>
      <c r="F33" s="308"/>
      <c r="G33" s="308"/>
      <c r="H33" s="308"/>
      <c r="I33" s="308"/>
      <c r="J33" s="308"/>
      <c r="K33" s="308"/>
      <c r="L33" s="308"/>
      <c r="M33" s="308"/>
      <c r="N33" s="308"/>
      <c r="O33" s="308"/>
      <c r="P33" s="308"/>
    </row>
    <row r="34" spans="1:16" s="309" customFormat="1" ht="12.75" x14ac:dyDescent="0.2">
      <c r="A34" s="306"/>
      <c r="B34" s="306" t="s">
        <v>346</v>
      </c>
      <c r="C34" s="307" t="s">
        <v>347</v>
      </c>
      <c r="D34" s="307"/>
      <c r="E34" s="306" t="s">
        <v>348</v>
      </c>
      <c r="F34" s="308"/>
      <c r="G34" s="308"/>
      <c r="H34" s="308"/>
      <c r="I34" s="308"/>
      <c r="J34" s="308"/>
      <c r="K34" s="308"/>
      <c r="L34" s="308"/>
      <c r="M34" s="308"/>
      <c r="N34" s="308"/>
      <c r="O34" s="308"/>
      <c r="P34" s="308"/>
    </row>
    <row r="35" spans="1:16" s="309" customFormat="1" ht="12.75" x14ac:dyDescent="0.2">
      <c r="A35" s="306"/>
      <c r="B35" s="306" t="s">
        <v>349</v>
      </c>
      <c r="C35" s="307" t="s">
        <v>350</v>
      </c>
      <c r="D35" s="307"/>
      <c r="E35" s="306"/>
      <c r="F35" s="308"/>
      <c r="G35" s="308"/>
      <c r="H35" s="308"/>
      <c r="I35" s="308"/>
      <c r="J35" s="308"/>
      <c r="K35" s="308"/>
      <c r="L35" s="308"/>
      <c r="M35" s="308"/>
      <c r="N35" s="308"/>
      <c r="O35" s="308"/>
      <c r="P35" s="308"/>
    </row>
    <row r="36" spans="1:16" s="309" customFormat="1" ht="12.75" x14ac:dyDescent="0.2">
      <c r="A36" s="306"/>
      <c r="B36" s="306"/>
      <c r="C36" s="307"/>
      <c r="D36" s="307" t="s">
        <v>351</v>
      </c>
      <c r="E36" s="306" t="s">
        <v>352</v>
      </c>
      <c r="F36" s="308"/>
      <c r="G36" s="308"/>
      <c r="H36" s="308"/>
      <c r="I36" s="308"/>
      <c r="J36" s="308"/>
      <c r="K36" s="308"/>
      <c r="L36" s="308"/>
      <c r="M36" s="308"/>
      <c r="N36" s="308"/>
      <c r="O36" s="308"/>
      <c r="P36" s="308"/>
    </row>
    <row r="37" spans="1:16" s="309" customFormat="1" ht="12.75" x14ac:dyDescent="0.2">
      <c r="A37" s="306"/>
      <c r="B37" s="306"/>
      <c r="C37" s="307"/>
      <c r="D37" s="307" t="s">
        <v>353</v>
      </c>
      <c r="E37" s="306" t="s">
        <v>354</v>
      </c>
      <c r="F37" s="308"/>
      <c r="G37" s="308"/>
      <c r="H37" s="308"/>
      <c r="I37" s="308"/>
      <c r="J37" s="308"/>
      <c r="K37" s="308"/>
      <c r="L37" s="308"/>
      <c r="M37" s="308"/>
      <c r="N37" s="308"/>
      <c r="O37" s="308"/>
      <c r="P37" s="308"/>
    </row>
    <row r="38" spans="1:16" s="309" customFormat="1" ht="12.75" x14ac:dyDescent="0.2">
      <c r="A38" s="311"/>
      <c r="B38" s="311"/>
      <c r="C38" s="312"/>
      <c r="D38" s="312"/>
      <c r="E38" s="311"/>
      <c r="F38" s="308"/>
      <c r="G38" s="308"/>
      <c r="H38" s="308"/>
      <c r="I38" s="308"/>
      <c r="J38" s="308"/>
      <c r="K38" s="308"/>
      <c r="L38" s="308"/>
      <c r="M38" s="308"/>
      <c r="N38" s="308"/>
      <c r="O38" s="308"/>
      <c r="P38" s="308"/>
    </row>
    <row r="39" spans="1:16" s="305" customFormat="1" ht="14.1" customHeight="1" x14ac:dyDescent="0.2">
      <c r="A39" s="302" t="s">
        <v>355</v>
      </c>
      <c r="B39" s="302"/>
      <c r="C39" s="303" t="s">
        <v>107</v>
      </c>
      <c r="D39" s="303"/>
      <c r="E39" s="302"/>
      <c r="F39" s="304"/>
      <c r="G39" s="304"/>
      <c r="H39" s="304"/>
      <c r="I39" s="304"/>
      <c r="J39" s="304"/>
      <c r="K39" s="304"/>
      <c r="L39" s="304"/>
      <c r="M39" s="304"/>
      <c r="N39" s="304"/>
      <c r="O39" s="304"/>
      <c r="P39" s="304"/>
    </row>
    <row r="40" spans="1:16" s="309" customFormat="1" ht="6" customHeight="1" x14ac:dyDescent="0.2">
      <c r="A40" s="306"/>
      <c r="B40" s="306"/>
      <c r="C40" s="307"/>
      <c r="D40" s="307"/>
      <c r="E40" s="306"/>
      <c r="F40" s="308"/>
      <c r="G40" s="308"/>
      <c r="H40" s="308"/>
      <c r="I40" s="308"/>
      <c r="J40" s="308"/>
      <c r="K40" s="308"/>
      <c r="L40" s="308"/>
      <c r="M40" s="308"/>
      <c r="N40" s="308"/>
      <c r="O40" s="308"/>
      <c r="P40" s="308"/>
    </row>
    <row r="41" spans="1:16" s="309" customFormat="1" ht="26.25" customHeight="1" x14ac:dyDescent="0.2">
      <c r="A41" s="306"/>
      <c r="B41" s="306" t="s">
        <v>356</v>
      </c>
      <c r="C41" s="511" t="s">
        <v>357</v>
      </c>
      <c r="D41" s="512"/>
      <c r="E41" s="306" t="s">
        <v>503</v>
      </c>
      <c r="F41" s="308"/>
      <c r="G41" s="308"/>
      <c r="H41" s="308"/>
      <c r="I41" s="308"/>
      <c r="J41" s="308"/>
      <c r="K41" s="308"/>
      <c r="L41" s="308"/>
      <c r="M41" s="308"/>
      <c r="N41" s="308"/>
      <c r="O41" s="308"/>
      <c r="P41" s="308"/>
    </row>
    <row r="42" spans="1:16" s="309" customFormat="1" ht="63.75" x14ac:dyDescent="0.2">
      <c r="A42" s="306"/>
      <c r="B42" s="306"/>
      <c r="C42" s="307"/>
      <c r="D42" s="310" t="s">
        <v>358</v>
      </c>
      <c r="E42" s="306"/>
      <c r="F42" s="308"/>
      <c r="G42" s="308"/>
      <c r="H42" s="308"/>
      <c r="I42" s="308"/>
      <c r="J42" s="308"/>
      <c r="K42" s="308"/>
      <c r="L42" s="308"/>
      <c r="M42" s="308"/>
      <c r="N42" s="308"/>
      <c r="O42" s="308"/>
      <c r="P42" s="308"/>
    </row>
    <row r="43" spans="1:16" s="309" customFormat="1" ht="6" customHeight="1" x14ac:dyDescent="0.2">
      <c r="A43" s="311"/>
      <c r="B43" s="311"/>
      <c r="C43" s="312"/>
      <c r="D43" s="312"/>
      <c r="E43" s="311"/>
      <c r="F43" s="308"/>
      <c r="G43" s="308"/>
      <c r="H43" s="308"/>
      <c r="I43" s="308"/>
      <c r="J43" s="308"/>
      <c r="K43" s="308"/>
      <c r="L43" s="308"/>
      <c r="M43" s="308"/>
      <c r="N43" s="308"/>
      <c r="O43" s="308"/>
      <c r="P43" s="308"/>
    </row>
    <row r="44" spans="1:16" s="305" customFormat="1" ht="14.1" customHeight="1" x14ac:dyDescent="0.2">
      <c r="A44" s="302" t="s">
        <v>359</v>
      </c>
      <c r="B44" s="302"/>
      <c r="C44" s="303" t="s">
        <v>360</v>
      </c>
      <c r="D44" s="303"/>
      <c r="E44" s="302"/>
      <c r="F44" s="304"/>
      <c r="G44" s="304"/>
      <c r="H44" s="304"/>
      <c r="I44" s="304"/>
      <c r="J44" s="304"/>
      <c r="K44" s="304"/>
      <c r="L44" s="304"/>
      <c r="M44" s="304"/>
      <c r="N44" s="304"/>
      <c r="O44" s="304"/>
      <c r="P44" s="304"/>
    </row>
    <row r="45" spans="1:16" s="309" customFormat="1" ht="6" customHeight="1" x14ac:dyDescent="0.2">
      <c r="A45" s="306"/>
      <c r="B45" s="306"/>
      <c r="C45" s="307"/>
      <c r="D45" s="307"/>
      <c r="E45" s="306"/>
      <c r="F45" s="308"/>
      <c r="G45" s="308"/>
      <c r="H45" s="308"/>
      <c r="I45" s="308"/>
      <c r="J45" s="308"/>
      <c r="K45" s="308"/>
      <c r="L45" s="308"/>
      <c r="M45" s="308"/>
      <c r="N45" s="308"/>
      <c r="O45" s="308"/>
      <c r="P45" s="308"/>
    </row>
    <row r="46" spans="1:16" s="309" customFormat="1" ht="12.75" x14ac:dyDescent="0.2">
      <c r="A46" s="306"/>
      <c r="B46" s="306" t="s">
        <v>361</v>
      </c>
      <c r="C46" s="307" t="s">
        <v>360</v>
      </c>
      <c r="D46" s="307"/>
      <c r="E46" s="306" t="s">
        <v>504</v>
      </c>
      <c r="F46" s="308"/>
      <c r="G46" s="308"/>
      <c r="H46" s="308"/>
      <c r="I46" s="308"/>
      <c r="J46" s="308"/>
      <c r="K46" s="308"/>
      <c r="L46" s="308"/>
      <c r="M46" s="308"/>
      <c r="N46" s="308"/>
      <c r="O46" s="308"/>
      <c r="P46" s="308"/>
    </row>
    <row r="47" spans="1:16" s="309" customFormat="1" ht="6" customHeight="1" x14ac:dyDescent="0.2">
      <c r="A47" s="311"/>
      <c r="B47" s="311"/>
      <c r="C47" s="312"/>
      <c r="D47" s="312"/>
      <c r="E47" s="311"/>
      <c r="F47" s="308"/>
      <c r="G47" s="308"/>
      <c r="H47" s="308"/>
      <c r="I47" s="308"/>
      <c r="J47" s="308"/>
      <c r="K47" s="308"/>
      <c r="L47" s="308"/>
      <c r="M47" s="308"/>
      <c r="N47" s="308"/>
      <c r="O47" s="308"/>
      <c r="P47" s="308"/>
    </row>
    <row r="48" spans="1:16" s="305" customFormat="1" ht="27.95" customHeight="1" x14ac:dyDescent="0.2">
      <c r="A48" s="302" t="s">
        <v>362</v>
      </c>
      <c r="B48" s="302"/>
      <c r="C48" s="513" t="s">
        <v>514</v>
      </c>
      <c r="D48" s="514"/>
      <c r="E48" s="302"/>
      <c r="F48" s="304"/>
      <c r="G48" s="304"/>
      <c r="H48" s="304"/>
      <c r="I48" s="304"/>
      <c r="J48" s="304"/>
      <c r="K48" s="304"/>
      <c r="L48" s="304"/>
      <c r="M48" s="304"/>
      <c r="N48" s="304"/>
      <c r="O48" s="304"/>
      <c r="P48" s="304"/>
    </row>
    <row r="49" spans="1:16" s="309" customFormat="1" ht="6" customHeight="1" x14ac:dyDescent="0.2">
      <c r="A49" s="306"/>
      <c r="B49" s="306"/>
      <c r="C49" s="307"/>
      <c r="D49" s="307"/>
      <c r="E49" s="306"/>
      <c r="F49" s="308"/>
      <c r="G49" s="308"/>
      <c r="H49" s="308"/>
      <c r="I49" s="308"/>
      <c r="J49" s="308"/>
      <c r="K49" s="308"/>
      <c r="L49" s="308"/>
      <c r="M49" s="308"/>
      <c r="N49" s="308"/>
      <c r="O49" s="308"/>
      <c r="P49" s="308"/>
    </row>
    <row r="50" spans="1:16" s="309" customFormat="1" ht="12.75" x14ac:dyDescent="0.2">
      <c r="A50" s="306"/>
      <c r="B50" s="306" t="s">
        <v>363</v>
      </c>
      <c r="C50" s="307" t="s">
        <v>364</v>
      </c>
      <c r="D50" s="307"/>
      <c r="E50" s="306" t="s">
        <v>365</v>
      </c>
      <c r="F50" s="308"/>
      <c r="G50" s="308"/>
      <c r="H50" s="308"/>
      <c r="I50" s="308"/>
      <c r="J50" s="308"/>
      <c r="K50" s="308"/>
      <c r="L50" s="308"/>
      <c r="M50" s="308"/>
      <c r="N50" s="308"/>
      <c r="O50" s="308"/>
      <c r="P50" s="308"/>
    </row>
    <row r="51" spans="1:16" s="309" customFormat="1" ht="12.75" x14ac:dyDescent="0.2">
      <c r="A51" s="306"/>
      <c r="B51" s="306" t="s">
        <v>366</v>
      </c>
      <c r="C51" s="307" t="s">
        <v>367</v>
      </c>
      <c r="D51" s="307"/>
      <c r="E51" s="306" t="s">
        <v>368</v>
      </c>
      <c r="F51" s="308"/>
      <c r="G51" s="308"/>
      <c r="H51" s="308"/>
      <c r="I51" s="308"/>
      <c r="J51" s="308"/>
      <c r="K51" s="308"/>
      <c r="L51" s="308"/>
      <c r="M51" s="308"/>
      <c r="N51" s="308"/>
      <c r="O51" s="308"/>
      <c r="P51" s="308"/>
    </row>
    <row r="52" spans="1:16" s="309" customFormat="1" ht="12.75" x14ac:dyDescent="0.2">
      <c r="A52" s="306"/>
      <c r="B52" s="306" t="s">
        <v>369</v>
      </c>
      <c r="C52" s="307" t="s">
        <v>370</v>
      </c>
      <c r="D52" s="307"/>
      <c r="E52" s="306" t="s">
        <v>368</v>
      </c>
      <c r="F52" s="308"/>
      <c r="G52" s="308"/>
      <c r="H52" s="308"/>
      <c r="I52" s="308"/>
      <c r="J52" s="308"/>
      <c r="K52" s="308"/>
      <c r="L52" s="308"/>
      <c r="M52" s="308"/>
      <c r="N52" s="308"/>
      <c r="O52" s="308"/>
      <c r="P52" s="308"/>
    </row>
    <row r="53" spans="1:16" s="309" customFormat="1" ht="12.75" x14ac:dyDescent="0.2">
      <c r="A53" s="306"/>
      <c r="B53" s="306" t="s">
        <v>371</v>
      </c>
      <c r="C53" s="307" t="s">
        <v>372</v>
      </c>
      <c r="D53" s="307"/>
      <c r="E53" s="306" t="s">
        <v>368</v>
      </c>
      <c r="F53" s="308"/>
      <c r="G53" s="308"/>
      <c r="H53" s="308"/>
      <c r="I53" s="308"/>
      <c r="J53" s="308"/>
      <c r="K53" s="308"/>
      <c r="L53" s="308"/>
      <c r="M53" s="308"/>
      <c r="N53" s="308"/>
      <c r="O53" s="308"/>
      <c r="P53" s="308"/>
    </row>
    <row r="54" spans="1:16" s="309" customFormat="1" ht="12.75" x14ac:dyDescent="0.2">
      <c r="A54" s="306"/>
      <c r="B54" s="306" t="s">
        <v>373</v>
      </c>
      <c r="C54" s="307" t="s">
        <v>374</v>
      </c>
      <c r="D54" s="307"/>
      <c r="E54" s="306" t="s">
        <v>375</v>
      </c>
      <c r="F54" s="308"/>
      <c r="G54" s="308"/>
      <c r="H54" s="308"/>
      <c r="I54" s="308"/>
      <c r="J54" s="308"/>
      <c r="K54" s="308"/>
      <c r="L54" s="308"/>
      <c r="M54" s="308"/>
      <c r="N54" s="308"/>
      <c r="O54" s="308"/>
      <c r="P54" s="308"/>
    </row>
    <row r="55" spans="1:16" s="309" customFormat="1" ht="12.75" x14ac:dyDescent="0.2">
      <c r="A55" s="306"/>
      <c r="B55" s="306" t="s">
        <v>376</v>
      </c>
      <c r="C55" s="307" t="s">
        <v>377</v>
      </c>
      <c r="D55" s="307"/>
      <c r="E55" s="306" t="s">
        <v>375</v>
      </c>
      <c r="F55" s="308"/>
      <c r="G55" s="308"/>
      <c r="H55" s="308"/>
      <c r="I55" s="308"/>
      <c r="J55" s="308"/>
      <c r="K55" s="308"/>
      <c r="L55" s="308"/>
      <c r="M55" s="308"/>
      <c r="N55" s="308"/>
      <c r="O55" s="308"/>
      <c r="P55" s="308"/>
    </row>
    <row r="56" spans="1:16" s="305" customFormat="1" ht="6" customHeight="1" x14ac:dyDescent="0.2">
      <c r="A56" s="313"/>
      <c r="B56" s="313"/>
      <c r="C56" s="314"/>
      <c r="D56" s="314"/>
      <c r="E56" s="313"/>
      <c r="F56" s="304"/>
      <c r="G56" s="304"/>
      <c r="H56" s="304"/>
      <c r="I56" s="304"/>
      <c r="J56" s="304"/>
      <c r="K56" s="304"/>
      <c r="L56" s="304"/>
      <c r="M56" s="304"/>
      <c r="N56" s="304"/>
      <c r="O56" s="304"/>
      <c r="P56" s="304"/>
    </row>
    <row r="57" spans="1:16" s="305" customFormat="1" ht="14.1" customHeight="1" x14ac:dyDescent="0.2">
      <c r="A57" s="302" t="s">
        <v>378</v>
      </c>
      <c r="B57" s="302"/>
      <c r="C57" s="303" t="s">
        <v>379</v>
      </c>
      <c r="D57" s="303"/>
      <c r="E57" s="302"/>
      <c r="F57" s="304"/>
      <c r="G57" s="304"/>
      <c r="H57" s="304"/>
      <c r="I57" s="304"/>
      <c r="J57" s="304"/>
      <c r="K57" s="304"/>
      <c r="L57" s="304"/>
      <c r="M57" s="304"/>
      <c r="N57" s="304"/>
      <c r="O57" s="304"/>
      <c r="P57" s="304"/>
    </row>
    <row r="58" spans="1:16" s="309" customFormat="1" ht="6" customHeight="1" x14ac:dyDescent="0.2">
      <c r="A58" s="306"/>
      <c r="B58" s="306"/>
      <c r="C58" s="307"/>
      <c r="D58" s="307"/>
      <c r="E58" s="306"/>
      <c r="F58" s="308"/>
      <c r="G58" s="308"/>
      <c r="H58" s="308"/>
      <c r="I58" s="308"/>
      <c r="J58" s="308"/>
      <c r="K58" s="308"/>
      <c r="L58" s="308"/>
      <c r="M58" s="308"/>
      <c r="N58" s="308"/>
      <c r="O58" s="308"/>
      <c r="P58" s="308"/>
    </row>
    <row r="59" spans="1:16" s="309" customFormat="1" ht="12.75" x14ac:dyDescent="0.2">
      <c r="A59" s="306"/>
      <c r="B59" s="306" t="s">
        <v>380</v>
      </c>
      <c r="C59" s="307" t="s">
        <v>381</v>
      </c>
      <c r="D59" s="307"/>
      <c r="E59" s="306" t="s">
        <v>382</v>
      </c>
      <c r="F59" s="308"/>
      <c r="G59" s="308"/>
      <c r="H59" s="308"/>
      <c r="I59" s="308"/>
      <c r="J59" s="308"/>
      <c r="K59" s="308"/>
      <c r="L59" s="308"/>
      <c r="M59" s="308"/>
      <c r="N59" s="308"/>
      <c r="O59" s="308"/>
      <c r="P59" s="308"/>
    </row>
    <row r="60" spans="1:16" s="309" customFormat="1" ht="12.75" x14ac:dyDescent="0.2">
      <c r="A60" s="306"/>
      <c r="B60" s="306" t="s">
        <v>383</v>
      </c>
      <c r="C60" s="307" t="s">
        <v>384</v>
      </c>
      <c r="D60" s="307"/>
      <c r="E60" s="306"/>
      <c r="F60" s="308"/>
      <c r="G60" s="308"/>
      <c r="H60" s="308"/>
      <c r="I60" s="308"/>
      <c r="J60" s="308"/>
      <c r="K60" s="308"/>
      <c r="L60" s="308"/>
      <c r="M60" s="308"/>
      <c r="N60" s="308"/>
      <c r="O60" s="308"/>
      <c r="P60" s="308"/>
    </row>
    <row r="61" spans="1:16" s="309" customFormat="1" ht="25.5" x14ac:dyDescent="0.2">
      <c r="A61" s="306"/>
      <c r="B61" s="306"/>
      <c r="C61" s="307"/>
      <c r="D61" s="310" t="s">
        <v>385</v>
      </c>
      <c r="E61" s="306" t="s">
        <v>386</v>
      </c>
      <c r="F61" s="308"/>
      <c r="G61" s="308"/>
      <c r="H61" s="308"/>
      <c r="I61" s="308"/>
      <c r="J61" s="308"/>
      <c r="K61" s="308"/>
      <c r="L61" s="308"/>
      <c r="M61" s="308"/>
      <c r="N61" s="308"/>
      <c r="O61" s="308"/>
      <c r="P61" s="308"/>
    </row>
    <row r="62" spans="1:16" s="309" customFormat="1" ht="27.95" customHeight="1" x14ac:dyDescent="0.2">
      <c r="A62" s="306"/>
      <c r="B62" s="306"/>
      <c r="C62" s="307"/>
      <c r="D62" s="310" t="s">
        <v>387</v>
      </c>
      <c r="E62" s="306" t="s">
        <v>388</v>
      </c>
      <c r="F62" s="308"/>
      <c r="G62" s="308"/>
      <c r="H62" s="308"/>
      <c r="I62" s="308"/>
      <c r="J62" s="308"/>
      <c r="K62" s="308"/>
      <c r="L62" s="308"/>
      <c r="M62" s="308"/>
      <c r="N62" s="308"/>
      <c r="O62" s="308"/>
      <c r="P62" s="308"/>
    </row>
    <row r="63" spans="1:16" s="309" customFormat="1" ht="12.75" x14ac:dyDescent="0.2">
      <c r="A63" s="306"/>
      <c r="B63" s="306"/>
      <c r="C63" s="307"/>
      <c r="D63" s="307" t="s">
        <v>389</v>
      </c>
      <c r="E63" s="306" t="s">
        <v>390</v>
      </c>
      <c r="F63" s="308"/>
      <c r="G63" s="308"/>
      <c r="H63" s="308"/>
      <c r="I63" s="308"/>
      <c r="J63" s="308"/>
      <c r="K63" s="308"/>
      <c r="L63" s="308"/>
      <c r="M63" s="308"/>
      <c r="N63" s="308"/>
      <c r="O63" s="308"/>
      <c r="P63" s="308"/>
    </row>
    <row r="64" spans="1:16" s="309" customFormat="1" ht="6" customHeight="1" x14ac:dyDescent="0.2">
      <c r="A64" s="311"/>
      <c r="B64" s="311"/>
      <c r="C64" s="312"/>
      <c r="D64" s="312"/>
      <c r="E64" s="311"/>
      <c r="F64" s="308"/>
      <c r="G64" s="308"/>
      <c r="H64" s="308"/>
      <c r="I64" s="308"/>
      <c r="J64" s="308"/>
      <c r="K64" s="308"/>
      <c r="L64" s="308"/>
      <c r="M64" s="308"/>
      <c r="N64" s="308"/>
      <c r="O64" s="308"/>
      <c r="P64" s="308"/>
    </row>
    <row r="65" spans="1:16" s="305" customFormat="1" ht="27.95" customHeight="1" x14ac:dyDescent="0.2">
      <c r="A65" s="302" t="s">
        <v>391</v>
      </c>
      <c r="B65" s="302"/>
      <c r="C65" s="513" t="s">
        <v>392</v>
      </c>
      <c r="D65" s="514"/>
      <c r="E65" s="302"/>
      <c r="F65" s="304"/>
      <c r="G65" s="304"/>
      <c r="H65" s="304"/>
      <c r="I65" s="304"/>
      <c r="J65" s="304"/>
      <c r="K65" s="304"/>
      <c r="L65" s="304"/>
      <c r="M65" s="304"/>
      <c r="N65" s="304"/>
      <c r="O65" s="304"/>
      <c r="P65" s="304"/>
    </row>
    <row r="66" spans="1:16" s="309" customFormat="1" ht="6" customHeight="1" x14ac:dyDescent="0.2">
      <c r="A66" s="306"/>
      <c r="B66" s="306"/>
      <c r="C66" s="307"/>
      <c r="D66" s="307"/>
      <c r="E66" s="306"/>
      <c r="F66" s="308"/>
      <c r="G66" s="308"/>
      <c r="H66" s="308"/>
      <c r="I66" s="308"/>
      <c r="J66" s="308"/>
      <c r="K66" s="308"/>
      <c r="L66" s="308"/>
      <c r="M66" s="308"/>
      <c r="N66" s="308"/>
      <c r="O66" s="308"/>
      <c r="P66" s="308"/>
    </row>
    <row r="67" spans="1:16" s="309" customFormat="1" ht="27" customHeight="1" x14ac:dyDescent="0.2">
      <c r="A67" s="306"/>
      <c r="B67" s="306" t="s">
        <v>393</v>
      </c>
      <c r="C67" s="511" t="s">
        <v>392</v>
      </c>
      <c r="D67" s="512"/>
      <c r="E67" s="306"/>
      <c r="F67" s="308"/>
      <c r="G67" s="308"/>
      <c r="H67" s="308"/>
      <c r="I67" s="308"/>
      <c r="J67" s="308"/>
      <c r="K67" s="308"/>
      <c r="L67" s="308"/>
      <c r="M67" s="308"/>
      <c r="N67" s="308"/>
      <c r="O67" s="308"/>
      <c r="P67" s="308"/>
    </row>
    <row r="68" spans="1:16" s="309" customFormat="1" ht="12.75" x14ac:dyDescent="0.2">
      <c r="A68" s="306"/>
      <c r="B68" s="306"/>
      <c r="C68" s="307"/>
      <c r="D68" s="307" t="s">
        <v>394</v>
      </c>
      <c r="E68" s="306" t="s">
        <v>395</v>
      </c>
      <c r="F68" s="308"/>
      <c r="G68" s="308"/>
      <c r="H68" s="308"/>
      <c r="I68" s="308"/>
      <c r="J68" s="308"/>
      <c r="K68" s="308"/>
      <c r="L68" s="308"/>
      <c r="M68" s="308"/>
      <c r="N68" s="308"/>
      <c r="O68" s="308"/>
      <c r="P68" s="308"/>
    </row>
    <row r="69" spans="1:16" s="309" customFormat="1" ht="12.75" x14ac:dyDescent="0.2">
      <c r="A69" s="306"/>
      <c r="B69" s="306"/>
      <c r="C69" s="307"/>
      <c r="D69" s="307" t="s">
        <v>396</v>
      </c>
      <c r="E69" s="306" t="s">
        <v>397</v>
      </c>
      <c r="F69" s="308"/>
      <c r="G69" s="308"/>
      <c r="H69" s="308"/>
      <c r="I69" s="308"/>
      <c r="J69" s="308"/>
      <c r="K69" s="308"/>
      <c r="L69" s="308"/>
      <c r="M69" s="308"/>
      <c r="N69" s="308"/>
      <c r="O69" s="308"/>
      <c r="P69" s="308"/>
    </row>
    <row r="70" spans="1:16" s="309" customFormat="1" ht="12.75" x14ac:dyDescent="0.2">
      <c r="A70" s="306"/>
      <c r="B70" s="306"/>
      <c r="C70" s="307"/>
      <c r="D70" s="307" t="s">
        <v>398</v>
      </c>
      <c r="E70" s="306" t="s">
        <v>399</v>
      </c>
      <c r="F70" s="308"/>
      <c r="G70" s="308"/>
      <c r="H70" s="308"/>
      <c r="I70" s="308"/>
      <c r="J70" s="308"/>
      <c r="K70" s="308"/>
      <c r="L70" s="308"/>
      <c r="M70" s="308"/>
      <c r="N70" s="308"/>
      <c r="O70" s="308"/>
      <c r="P70" s="308"/>
    </row>
    <row r="71" spans="1:16" s="309" customFormat="1" ht="12.75" x14ac:dyDescent="0.2">
      <c r="A71" s="306"/>
      <c r="B71" s="306"/>
      <c r="C71" s="307"/>
      <c r="D71" s="307" t="s">
        <v>400</v>
      </c>
      <c r="E71" s="306" t="s">
        <v>401</v>
      </c>
      <c r="F71" s="308"/>
      <c r="G71" s="308"/>
      <c r="H71" s="308"/>
      <c r="I71" s="308"/>
      <c r="J71" s="308"/>
      <c r="K71" s="308"/>
      <c r="L71" s="308"/>
      <c r="M71" s="308"/>
      <c r="N71" s="308"/>
      <c r="O71" s="308"/>
      <c r="P71" s="308"/>
    </row>
    <row r="72" spans="1:16" s="309" customFormat="1" ht="12.75" x14ac:dyDescent="0.2">
      <c r="A72" s="306"/>
      <c r="B72" s="306"/>
      <c r="C72" s="307"/>
      <c r="D72" s="307" t="s">
        <v>402</v>
      </c>
      <c r="E72" s="306" t="s">
        <v>403</v>
      </c>
      <c r="F72" s="308"/>
      <c r="G72" s="308"/>
      <c r="H72" s="308"/>
      <c r="I72" s="308"/>
      <c r="J72" s="308"/>
      <c r="K72" s="308"/>
      <c r="L72" s="308"/>
      <c r="M72" s="308"/>
      <c r="N72" s="308"/>
      <c r="O72" s="308"/>
      <c r="P72" s="308"/>
    </row>
    <row r="73" spans="1:16" s="309" customFormat="1" ht="12.75" x14ac:dyDescent="0.2">
      <c r="A73" s="306"/>
      <c r="B73" s="306"/>
      <c r="C73" s="307"/>
      <c r="D73" s="307" t="s">
        <v>404</v>
      </c>
      <c r="E73" s="306" t="s">
        <v>405</v>
      </c>
      <c r="F73" s="308"/>
      <c r="G73" s="308"/>
      <c r="H73" s="308"/>
      <c r="I73" s="308"/>
      <c r="J73" s="308"/>
      <c r="K73" s="308"/>
      <c r="L73" s="308"/>
      <c r="M73" s="308"/>
      <c r="N73" s="308"/>
      <c r="O73" s="308"/>
      <c r="P73" s="308"/>
    </row>
    <row r="74" spans="1:16" s="309" customFormat="1" ht="12.75" x14ac:dyDescent="0.2">
      <c r="A74" s="306"/>
      <c r="B74" s="306"/>
      <c r="C74" s="307"/>
      <c r="D74" s="307" t="s">
        <v>406</v>
      </c>
      <c r="E74" s="306" t="s">
        <v>407</v>
      </c>
      <c r="F74" s="308"/>
      <c r="G74" s="308"/>
      <c r="H74" s="308"/>
      <c r="I74" s="308"/>
      <c r="J74" s="308"/>
      <c r="K74" s="308"/>
      <c r="L74" s="308"/>
      <c r="M74" s="308"/>
      <c r="N74" s="308"/>
      <c r="O74" s="308"/>
      <c r="P74" s="308"/>
    </row>
    <row r="75" spans="1:16" s="309" customFormat="1" ht="6" customHeight="1" x14ac:dyDescent="0.2">
      <c r="A75" s="311"/>
      <c r="B75" s="311"/>
      <c r="C75" s="312"/>
      <c r="D75" s="312"/>
      <c r="E75" s="311"/>
      <c r="F75" s="308"/>
      <c r="G75" s="308"/>
      <c r="H75" s="308"/>
      <c r="I75" s="308"/>
      <c r="J75" s="308"/>
      <c r="K75" s="308"/>
      <c r="L75" s="308"/>
      <c r="M75" s="308"/>
      <c r="N75" s="308"/>
      <c r="O75" s="308"/>
      <c r="P75" s="308"/>
    </row>
    <row r="76" spans="1:16" s="305" customFormat="1" ht="14.1" customHeight="1" x14ac:dyDescent="0.2">
      <c r="A76" s="302" t="s">
        <v>408</v>
      </c>
      <c r="B76" s="302"/>
      <c r="C76" s="303" t="s">
        <v>99</v>
      </c>
      <c r="D76" s="303"/>
      <c r="E76" s="302"/>
      <c r="F76" s="304"/>
      <c r="G76" s="304"/>
      <c r="H76" s="304"/>
      <c r="I76" s="304"/>
      <c r="J76" s="304"/>
      <c r="K76" s="304"/>
      <c r="L76" s="304"/>
      <c r="M76" s="304"/>
      <c r="N76" s="304"/>
      <c r="O76" s="304"/>
      <c r="P76" s="304"/>
    </row>
    <row r="77" spans="1:16" s="309" customFormat="1" ht="6" customHeight="1" x14ac:dyDescent="0.2">
      <c r="A77" s="306"/>
      <c r="B77" s="306"/>
      <c r="C77" s="307"/>
      <c r="D77" s="307"/>
      <c r="E77" s="306"/>
      <c r="F77" s="308"/>
      <c r="G77" s="308"/>
      <c r="H77" s="308"/>
      <c r="I77" s="308"/>
      <c r="J77" s="308"/>
      <c r="K77" s="308"/>
      <c r="L77" s="308"/>
      <c r="M77" s="308"/>
      <c r="N77" s="308"/>
      <c r="O77" s="308"/>
      <c r="P77" s="308"/>
    </row>
    <row r="78" spans="1:16" s="309" customFormat="1" ht="12.75" x14ac:dyDescent="0.2">
      <c r="A78" s="306"/>
      <c r="B78" s="306" t="s">
        <v>409</v>
      </c>
      <c r="C78" s="307" t="s">
        <v>410</v>
      </c>
      <c r="D78" s="307"/>
      <c r="E78" s="306" t="s">
        <v>411</v>
      </c>
      <c r="F78" s="308"/>
      <c r="G78" s="308"/>
      <c r="H78" s="308"/>
      <c r="I78" s="308"/>
      <c r="J78" s="308"/>
      <c r="K78" s="308"/>
      <c r="L78" s="308"/>
      <c r="M78" s="308"/>
      <c r="N78" s="308"/>
      <c r="O78" s="308"/>
      <c r="P78" s="308"/>
    </row>
    <row r="79" spans="1:16" s="309" customFormat="1" ht="25.5" customHeight="1" x14ac:dyDescent="0.2">
      <c r="A79" s="306"/>
      <c r="B79" s="306" t="s">
        <v>412</v>
      </c>
      <c r="C79" s="511" t="s">
        <v>413</v>
      </c>
      <c r="D79" s="512"/>
      <c r="E79" s="306" t="s">
        <v>414</v>
      </c>
      <c r="F79" s="308"/>
      <c r="G79" s="308"/>
      <c r="H79" s="308"/>
      <c r="I79" s="308"/>
      <c r="J79" s="308"/>
      <c r="K79" s="308"/>
      <c r="L79" s="308"/>
      <c r="M79" s="308"/>
      <c r="N79" s="308"/>
      <c r="O79" s="308"/>
      <c r="P79" s="308"/>
    </row>
    <row r="80" spans="1:16" s="309" customFormat="1" ht="6" customHeight="1" x14ac:dyDescent="0.2">
      <c r="A80" s="311"/>
      <c r="B80" s="311"/>
      <c r="C80" s="312"/>
      <c r="D80" s="312"/>
      <c r="E80" s="311"/>
      <c r="F80" s="308"/>
      <c r="G80" s="308"/>
      <c r="H80" s="308"/>
      <c r="I80" s="308"/>
      <c r="J80" s="308"/>
      <c r="K80" s="308"/>
      <c r="L80" s="308"/>
      <c r="M80" s="308"/>
      <c r="N80" s="308"/>
      <c r="O80" s="308"/>
      <c r="P80" s="308"/>
    </row>
    <row r="81" spans="1:16" s="305" customFormat="1" ht="14.1" customHeight="1" x14ac:dyDescent="0.2">
      <c r="A81" s="302" t="s">
        <v>415</v>
      </c>
      <c r="B81" s="302"/>
      <c r="C81" s="303" t="s">
        <v>98</v>
      </c>
      <c r="D81" s="303"/>
      <c r="E81" s="302"/>
      <c r="F81" s="304"/>
      <c r="G81" s="304"/>
      <c r="H81" s="304"/>
      <c r="I81" s="304"/>
      <c r="J81" s="304"/>
      <c r="K81" s="304"/>
      <c r="L81" s="304"/>
      <c r="M81" s="304"/>
      <c r="N81" s="304"/>
      <c r="O81" s="304"/>
      <c r="P81" s="304"/>
    </row>
    <row r="82" spans="1:16" s="309" customFormat="1" ht="5.25" customHeight="1" x14ac:dyDescent="0.2">
      <c r="A82" s="306"/>
      <c r="B82" s="306"/>
      <c r="C82" s="307"/>
      <c r="D82" s="307"/>
      <c r="E82" s="306"/>
      <c r="F82" s="308"/>
      <c r="G82" s="308"/>
      <c r="H82" s="308"/>
      <c r="I82" s="308"/>
      <c r="J82" s="308"/>
      <c r="K82" s="308"/>
      <c r="L82" s="308"/>
      <c r="M82" s="308"/>
      <c r="N82" s="308"/>
      <c r="O82" s="308"/>
      <c r="P82" s="308"/>
    </row>
    <row r="83" spans="1:16" s="309" customFormat="1" ht="12.75" x14ac:dyDescent="0.2">
      <c r="A83" s="306"/>
      <c r="B83" s="306" t="s">
        <v>416</v>
      </c>
      <c r="C83" s="307" t="s">
        <v>417</v>
      </c>
      <c r="D83" s="307"/>
      <c r="E83" s="306"/>
      <c r="F83" s="308"/>
      <c r="G83" s="308"/>
      <c r="H83" s="308"/>
      <c r="I83" s="308"/>
      <c r="J83" s="308"/>
      <c r="K83" s="308"/>
      <c r="L83" s="308"/>
      <c r="M83" s="308"/>
      <c r="N83" s="308"/>
      <c r="O83" s="308"/>
      <c r="P83" s="308"/>
    </row>
    <row r="84" spans="1:16" s="309" customFormat="1" ht="25.5" x14ac:dyDescent="0.2">
      <c r="A84" s="306"/>
      <c r="B84" s="306"/>
      <c r="C84" s="307"/>
      <c r="D84" s="310" t="s">
        <v>515</v>
      </c>
      <c r="E84" s="306" t="s">
        <v>418</v>
      </c>
      <c r="F84" s="308"/>
      <c r="G84" s="308"/>
      <c r="H84" s="308"/>
      <c r="I84" s="308"/>
      <c r="J84" s="308"/>
      <c r="K84" s="308"/>
      <c r="L84" s="308"/>
      <c r="M84" s="308"/>
      <c r="N84" s="308"/>
      <c r="O84" s="308"/>
      <c r="P84" s="308"/>
    </row>
    <row r="85" spans="1:16" s="309" customFormat="1" ht="12.75" x14ac:dyDescent="0.2">
      <c r="A85" s="306"/>
      <c r="B85" s="306"/>
      <c r="C85" s="307"/>
      <c r="D85" s="307" t="s">
        <v>419</v>
      </c>
      <c r="E85" s="306" t="s">
        <v>420</v>
      </c>
      <c r="F85" s="308"/>
      <c r="G85" s="308"/>
      <c r="H85" s="308"/>
      <c r="I85" s="308"/>
      <c r="J85" s="308"/>
      <c r="K85" s="308"/>
      <c r="L85" s="308"/>
      <c r="M85" s="308"/>
      <c r="N85" s="308"/>
      <c r="O85" s="308"/>
      <c r="P85" s="308"/>
    </row>
    <row r="86" spans="1:16" s="309" customFormat="1" ht="12.75" x14ac:dyDescent="0.2">
      <c r="A86" s="306"/>
      <c r="B86" s="306"/>
      <c r="C86" s="307"/>
      <c r="D86" s="307" t="s">
        <v>421</v>
      </c>
      <c r="E86" s="306" t="s">
        <v>422</v>
      </c>
      <c r="F86" s="308"/>
      <c r="G86" s="308"/>
      <c r="H86" s="308"/>
      <c r="I86" s="308"/>
      <c r="J86" s="308"/>
      <c r="K86" s="308"/>
      <c r="L86" s="308"/>
      <c r="M86" s="308"/>
      <c r="N86" s="308"/>
      <c r="O86" s="308"/>
      <c r="P86" s="308"/>
    </row>
    <row r="87" spans="1:16" s="309" customFormat="1" ht="12.75" x14ac:dyDescent="0.2">
      <c r="A87" s="306"/>
      <c r="B87" s="306"/>
      <c r="C87" s="307"/>
      <c r="D87" s="307" t="s">
        <v>423</v>
      </c>
      <c r="E87" s="306" t="s">
        <v>424</v>
      </c>
      <c r="F87" s="308"/>
      <c r="G87" s="308"/>
      <c r="H87" s="308"/>
      <c r="I87" s="308"/>
      <c r="J87" s="308"/>
      <c r="K87" s="308"/>
      <c r="L87" s="308"/>
      <c r="M87" s="308"/>
      <c r="N87" s="308"/>
      <c r="O87" s="308"/>
      <c r="P87" s="308"/>
    </row>
    <row r="88" spans="1:16" s="309" customFormat="1" ht="12.75" x14ac:dyDescent="0.2">
      <c r="A88" s="306"/>
      <c r="B88" s="306"/>
      <c r="C88" s="307"/>
      <c r="D88" s="307" t="s">
        <v>425</v>
      </c>
      <c r="E88" s="306" t="s">
        <v>426</v>
      </c>
      <c r="F88" s="308"/>
      <c r="G88" s="308"/>
      <c r="H88" s="308"/>
      <c r="I88" s="308"/>
      <c r="J88" s="308"/>
      <c r="K88" s="308"/>
      <c r="L88" s="308"/>
      <c r="M88" s="308"/>
      <c r="N88" s="308"/>
      <c r="O88" s="308"/>
      <c r="P88" s="308"/>
    </row>
    <row r="89" spans="1:16" s="309" customFormat="1" ht="6" customHeight="1" x14ac:dyDescent="0.2">
      <c r="A89" s="311"/>
      <c r="B89" s="311"/>
      <c r="C89" s="312"/>
      <c r="D89" s="312"/>
      <c r="E89" s="311"/>
      <c r="F89" s="308"/>
      <c r="G89" s="308"/>
      <c r="H89" s="308"/>
      <c r="I89" s="308"/>
      <c r="J89" s="308"/>
      <c r="K89" s="308"/>
      <c r="L89" s="308"/>
      <c r="M89" s="308"/>
      <c r="N89" s="308"/>
      <c r="O89" s="308"/>
      <c r="P89" s="308"/>
    </row>
    <row r="90" spans="1:16" s="305" customFormat="1" ht="14.1" customHeight="1" x14ac:dyDescent="0.2">
      <c r="A90" s="302" t="s">
        <v>427</v>
      </c>
      <c r="B90" s="302"/>
      <c r="C90" s="303" t="s">
        <v>428</v>
      </c>
      <c r="D90" s="303"/>
      <c r="E90" s="302"/>
      <c r="F90" s="304"/>
      <c r="G90" s="304"/>
      <c r="H90" s="304"/>
      <c r="I90" s="304"/>
      <c r="J90" s="304"/>
      <c r="K90" s="304"/>
      <c r="L90" s="304"/>
      <c r="M90" s="304"/>
      <c r="N90" s="304"/>
      <c r="O90" s="304"/>
      <c r="P90" s="304"/>
    </row>
    <row r="91" spans="1:16" s="309" customFormat="1" ht="6" customHeight="1" x14ac:dyDescent="0.2">
      <c r="A91" s="306"/>
      <c r="B91" s="306"/>
      <c r="C91" s="307"/>
      <c r="D91" s="307"/>
      <c r="E91" s="306"/>
      <c r="F91" s="308"/>
      <c r="G91" s="308"/>
      <c r="H91" s="308"/>
      <c r="I91" s="308"/>
      <c r="J91" s="308"/>
      <c r="K91" s="308"/>
      <c r="L91" s="308"/>
      <c r="M91" s="308"/>
      <c r="N91" s="308"/>
      <c r="O91" s="308"/>
      <c r="P91" s="308"/>
    </row>
    <row r="92" spans="1:16" s="309" customFormat="1" ht="12.75" x14ac:dyDescent="0.2">
      <c r="A92" s="306"/>
      <c r="B92" s="306" t="s">
        <v>429</v>
      </c>
      <c r="C92" s="307" t="s">
        <v>430</v>
      </c>
      <c r="D92" s="307"/>
      <c r="E92" s="306"/>
      <c r="F92" s="308"/>
      <c r="G92" s="308"/>
      <c r="H92" s="308"/>
      <c r="I92" s="308"/>
      <c r="J92" s="308"/>
      <c r="K92" s="308"/>
      <c r="L92" s="308"/>
      <c r="M92" s="308"/>
      <c r="N92" s="308"/>
      <c r="O92" s="308"/>
      <c r="P92" s="308"/>
    </row>
    <row r="93" spans="1:16" s="309" customFormat="1" ht="12.75" x14ac:dyDescent="0.2">
      <c r="A93" s="306"/>
      <c r="B93" s="306"/>
      <c r="C93" s="307"/>
      <c r="D93" s="307" t="s">
        <v>431</v>
      </c>
      <c r="E93" s="306" t="s">
        <v>432</v>
      </c>
      <c r="F93" s="308"/>
      <c r="G93" s="308"/>
      <c r="H93" s="308"/>
      <c r="I93" s="308"/>
      <c r="J93" s="308"/>
      <c r="K93" s="308"/>
      <c r="L93" s="308"/>
      <c r="M93" s="308"/>
      <c r="N93" s="308"/>
      <c r="O93" s="308"/>
      <c r="P93" s="308"/>
    </row>
    <row r="94" spans="1:16" s="309" customFormat="1" ht="12.75" x14ac:dyDescent="0.2">
      <c r="A94" s="306"/>
      <c r="B94" s="306"/>
      <c r="C94" s="307"/>
      <c r="D94" s="307" t="s">
        <v>433</v>
      </c>
      <c r="E94" s="306" t="s">
        <v>434</v>
      </c>
      <c r="F94" s="308"/>
      <c r="G94" s="308"/>
      <c r="H94" s="308"/>
      <c r="I94" s="308"/>
      <c r="J94" s="308"/>
      <c r="K94" s="308"/>
      <c r="L94" s="308"/>
      <c r="M94" s="308"/>
      <c r="N94" s="308"/>
      <c r="O94" s="308"/>
      <c r="P94" s="308"/>
    </row>
    <row r="95" spans="1:16" s="309" customFormat="1" ht="12.75" x14ac:dyDescent="0.2">
      <c r="A95" s="306"/>
      <c r="B95" s="306"/>
      <c r="C95" s="307"/>
      <c r="D95" s="307" t="s">
        <v>435</v>
      </c>
      <c r="E95" s="306" t="s">
        <v>436</v>
      </c>
      <c r="F95" s="308"/>
      <c r="G95" s="308"/>
      <c r="H95" s="308"/>
      <c r="I95" s="308"/>
      <c r="J95" s="308"/>
      <c r="K95" s="308"/>
      <c r="L95" s="308"/>
      <c r="M95" s="308"/>
      <c r="N95" s="308"/>
      <c r="O95" s="308"/>
      <c r="P95" s="308"/>
    </row>
    <row r="96" spans="1:16" s="309" customFormat="1" ht="12.75" x14ac:dyDescent="0.2">
      <c r="A96" s="306"/>
      <c r="B96" s="306"/>
      <c r="C96" s="307"/>
      <c r="D96" s="307" t="s">
        <v>437</v>
      </c>
      <c r="E96" s="306" t="s">
        <v>438</v>
      </c>
      <c r="F96" s="308"/>
      <c r="G96" s="308"/>
      <c r="H96" s="308"/>
      <c r="I96" s="308"/>
      <c r="J96" s="308"/>
      <c r="K96" s="308"/>
      <c r="L96" s="308"/>
      <c r="M96" s="308"/>
      <c r="N96" s="308"/>
      <c r="O96" s="308"/>
      <c r="P96" s="308"/>
    </row>
    <row r="97" spans="1:16" s="309" customFormat="1" ht="25.5" x14ac:dyDescent="0.2">
      <c r="A97" s="306"/>
      <c r="B97" s="306"/>
      <c r="C97" s="307"/>
      <c r="D97" s="310" t="s">
        <v>439</v>
      </c>
      <c r="E97" s="306" t="s">
        <v>440</v>
      </c>
      <c r="F97" s="308"/>
      <c r="G97" s="308"/>
      <c r="H97" s="308"/>
      <c r="I97" s="308"/>
      <c r="J97" s="308"/>
      <c r="K97" s="308"/>
      <c r="L97" s="308"/>
      <c r="M97" s="308"/>
      <c r="N97" s="308"/>
      <c r="O97" s="308"/>
      <c r="P97" s="308"/>
    </row>
    <row r="98" spans="1:16" s="309" customFormat="1" ht="25.5" x14ac:dyDescent="0.2">
      <c r="A98" s="306"/>
      <c r="B98" s="306"/>
      <c r="C98" s="307"/>
      <c r="D98" s="310" t="s">
        <v>441</v>
      </c>
      <c r="E98" s="306" t="s">
        <v>442</v>
      </c>
      <c r="F98" s="308"/>
      <c r="G98" s="308"/>
      <c r="H98" s="308"/>
      <c r="I98" s="308"/>
      <c r="J98" s="308"/>
      <c r="K98" s="308"/>
      <c r="L98" s="308"/>
      <c r="M98" s="308"/>
      <c r="N98" s="308"/>
      <c r="O98" s="308"/>
      <c r="P98" s="308"/>
    </row>
    <row r="99" spans="1:16" s="309" customFormat="1" ht="25.5" x14ac:dyDescent="0.2">
      <c r="A99" s="306"/>
      <c r="B99" s="306"/>
      <c r="C99" s="307"/>
      <c r="D99" s="310" t="s">
        <v>443</v>
      </c>
      <c r="E99" s="306" t="s">
        <v>444</v>
      </c>
      <c r="F99" s="308"/>
      <c r="G99" s="308"/>
      <c r="H99" s="308"/>
      <c r="I99" s="308"/>
      <c r="J99" s="308"/>
      <c r="K99" s="308"/>
      <c r="L99" s="308"/>
      <c r="M99" s="308"/>
      <c r="N99" s="308"/>
      <c r="O99" s="308"/>
      <c r="P99" s="308"/>
    </row>
    <row r="100" spans="1:16" s="309" customFormat="1" ht="12.75" x14ac:dyDescent="0.2">
      <c r="A100" s="306"/>
      <c r="B100" s="306"/>
      <c r="C100" s="307"/>
      <c r="D100" s="307" t="s">
        <v>445</v>
      </c>
      <c r="E100" s="306" t="s">
        <v>446</v>
      </c>
      <c r="F100" s="308"/>
      <c r="G100" s="308"/>
      <c r="H100" s="308"/>
      <c r="I100" s="308"/>
      <c r="J100" s="308"/>
      <c r="K100" s="308"/>
      <c r="L100" s="308"/>
      <c r="M100" s="308"/>
      <c r="N100" s="308"/>
      <c r="O100" s="308"/>
      <c r="P100" s="308"/>
    </row>
    <row r="101" spans="1:16" s="309" customFormat="1" ht="6" customHeight="1" x14ac:dyDescent="0.2">
      <c r="A101" s="311"/>
      <c r="B101" s="311"/>
      <c r="C101" s="312"/>
      <c r="D101" s="312"/>
      <c r="E101" s="311"/>
      <c r="F101" s="308"/>
      <c r="G101" s="308"/>
      <c r="H101" s="308"/>
      <c r="I101" s="308"/>
      <c r="J101" s="308"/>
      <c r="K101" s="308"/>
      <c r="L101" s="308"/>
      <c r="M101" s="308"/>
      <c r="N101" s="308"/>
      <c r="O101" s="308"/>
      <c r="P101" s="308"/>
    </row>
    <row r="102" spans="1:16" s="305" customFormat="1" ht="14.1" customHeight="1" x14ac:dyDescent="0.2">
      <c r="A102" s="302" t="s">
        <v>447</v>
      </c>
      <c r="B102" s="302"/>
      <c r="C102" s="303" t="s">
        <v>96</v>
      </c>
      <c r="D102" s="303"/>
      <c r="E102" s="302"/>
      <c r="F102" s="304"/>
      <c r="G102" s="304"/>
      <c r="H102" s="304"/>
      <c r="I102" s="304"/>
      <c r="J102" s="304"/>
      <c r="K102" s="304"/>
      <c r="L102" s="304"/>
      <c r="M102" s="304"/>
      <c r="N102" s="304"/>
      <c r="O102" s="304"/>
      <c r="P102" s="304"/>
    </row>
    <row r="103" spans="1:16" s="309" customFormat="1" ht="6" customHeight="1" x14ac:dyDescent="0.2">
      <c r="A103" s="306"/>
      <c r="B103" s="306"/>
      <c r="C103" s="307"/>
      <c r="D103" s="307"/>
      <c r="E103" s="306"/>
      <c r="F103" s="308"/>
      <c r="G103" s="308"/>
      <c r="H103" s="308"/>
      <c r="I103" s="308"/>
      <c r="J103" s="308"/>
      <c r="K103" s="308"/>
      <c r="L103" s="308"/>
      <c r="M103" s="308"/>
      <c r="N103" s="308"/>
      <c r="O103" s="308"/>
      <c r="P103" s="308"/>
    </row>
    <row r="104" spans="1:16" s="309" customFormat="1" ht="12.75" x14ac:dyDescent="0.2">
      <c r="A104" s="306"/>
      <c r="B104" s="306" t="s">
        <v>448</v>
      </c>
      <c r="C104" s="307" t="s">
        <v>488</v>
      </c>
      <c r="D104" s="307"/>
      <c r="E104" s="306"/>
      <c r="F104" s="308"/>
      <c r="G104" s="308"/>
      <c r="H104" s="308"/>
      <c r="I104" s="308"/>
      <c r="J104" s="308"/>
      <c r="K104" s="308"/>
      <c r="L104" s="308"/>
      <c r="M104" s="308"/>
      <c r="N104" s="308"/>
      <c r="O104" s="308"/>
      <c r="P104" s="308"/>
    </row>
    <row r="105" spans="1:16" s="309" customFormat="1" ht="12.75" x14ac:dyDescent="0.2">
      <c r="A105" s="306"/>
      <c r="B105" s="306"/>
      <c r="C105" s="307"/>
      <c r="D105" s="307" t="s">
        <v>449</v>
      </c>
      <c r="E105" s="306" t="s">
        <v>450</v>
      </c>
      <c r="F105" s="308"/>
      <c r="G105" s="308"/>
      <c r="H105" s="308"/>
      <c r="I105" s="308"/>
      <c r="J105" s="308"/>
      <c r="K105" s="308"/>
      <c r="L105" s="308"/>
      <c r="M105" s="308"/>
      <c r="N105" s="308"/>
      <c r="O105" s="308"/>
      <c r="P105" s="308"/>
    </row>
    <row r="106" spans="1:16" s="309" customFormat="1" ht="12.75" x14ac:dyDescent="0.2">
      <c r="A106" s="306"/>
      <c r="B106" s="306"/>
      <c r="C106" s="307"/>
      <c r="D106" s="307" t="s">
        <v>451</v>
      </c>
      <c r="E106" s="306" t="s">
        <v>452</v>
      </c>
      <c r="F106" s="308"/>
      <c r="G106" s="308"/>
      <c r="H106" s="308"/>
      <c r="I106" s="308"/>
      <c r="J106" s="308"/>
      <c r="K106" s="308"/>
      <c r="L106" s="308"/>
      <c r="M106" s="308"/>
      <c r="N106" s="308"/>
      <c r="O106" s="308"/>
      <c r="P106" s="308"/>
    </row>
    <row r="107" spans="1:16" s="309" customFormat="1" ht="6" customHeight="1" x14ac:dyDescent="0.2">
      <c r="A107" s="311"/>
      <c r="B107" s="311"/>
      <c r="C107" s="312"/>
      <c r="D107" s="312"/>
      <c r="E107" s="311"/>
      <c r="F107" s="308"/>
      <c r="G107" s="308"/>
      <c r="H107" s="308"/>
      <c r="I107" s="308"/>
      <c r="J107" s="308"/>
      <c r="K107" s="308"/>
      <c r="L107" s="308"/>
      <c r="M107" s="308"/>
      <c r="N107" s="308"/>
      <c r="O107" s="308"/>
      <c r="P107" s="308"/>
    </row>
    <row r="108" spans="1:16" s="305" customFormat="1" ht="14.1" customHeight="1" x14ac:dyDescent="0.2">
      <c r="A108" s="302" t="s">
        <v>453</v>
      </c>
      <c r="B108" s="302"/>
      <c r="C108" s="303" t="s">
        <v>95</v>
      </c>
      <c r="D108" s="303"/>
      <c r="E108" s="302"/>
      <c r="F108" s="304"/>
      <c r="G108" s="304"/>
      <c r="H108" s="304"/>
      <c r="I108" s="304"/>
      <c r="J108" s="304"/>
      <c r="K108" s="304"/>
      <c r="L108" s="304"/>
      <c r="M108" s="304"/>
      <c r="N108" s="304"/>
      <c r="O108" s="304"/>
      <c r="P108" s="304"/>
    </row>
    <row r="109" spans="1:16" s="309" customFormat="1" ht="6" customHeight="1" x14ac:dyDescent="0.2">
      <c r="A109" s="306"/>
      <c r="B109" s="306"/>
      <c r="C109" s="307"/>
      <c r="D109" s="307"/>
      <c r="E109" s="306"/>
      <c r="F109" s="308"/>
      <c r="G109" s="308"/>
      <c r="H109" s="308"/>
      <c r="I109" s="308"/>
      <c r="J109" s="308"/>
      <c r="K109" s="308"/>
      <c r="L109" s="308"/>
      <c r="M109" s="308"/>
      <c r="N109" s="308"/>
      <c r="O109" s="308"/>
      <c r="P109" s="308"/>
    </row>
    <row r="110" spans="1:16" s="309" customFormat="1" ht="12.75" x14ac:dyDescent="0.2">
      <c r="A110" s="306"/>
      <c r="B110" s="306" t="s">
        <v>454</v>
      </c>
      <c r="C110" s="307" t="s">
        <v>95</v>
      </c>
      <c r="D110" s="307"/>
      <c r="E110" s="306"/>
      <c r="F110" s="308"/>
      <c r="G110" s="308"/>
      <c r="H110" s="308"/>
      <c r="I110" s="308"/>
      <c r="J110" s="308"/>
      <c r="K110" s="308"/>
      <c r="L110" s="308"/>
      <c r="M110" s="308"/>
      <c r="N110" s="308"/>
      <c r="O110" s="308"/>
      <c r="P110" s="308"/>
    </row>
    <row r="111" spans="1:16" s="309" customFormat="1" ht="12.75" x14ac:dyDescent="0.2">
      <c r="A111" s="306"/>
      <c r="B111" s="306"/>
      <c r="C111" s="307"/>
      <c r="D111" s="307" t="s">
        <v>455</v>
      </c>
      <c r="E111" s="306" t="s">
        <v>456</v>
      </c>
      <c r="F111" s="308"/>
      <c r="G111" s="308"/>
      <c r="H111" s="308"/>
      <c r="I111" s="308"/>
      <c r="J111" s="308"/>
      <c r="K111" s="308"/>
      <c r="L111" s="308"/>
      <c r="M111" s="308"/>
      <c r="N111" s="308"/>
      <c r="O111" s="308"/>
      <c r="P111" s="308"/>
    </row>
    <row r="112" spans="1:16" s="309" customFormat="1" ht="12.75" x14ac:dyDescent="0.2">
      <c r="A112" s="306"/>
      <c r="B112" s="306"/>
      <c r="C112" s="307"/>
      <c r="D112" s="307" t="s">
        <v>457</v>
      </c>
      <c r="E112" s="306" t="s">
        <v>458</v>
      </c>
      <c r="F112" s="308"/>
      <c r="G112" s="308"/>
      <c r="H112" s="308"/>
      <c r="I112" s="308"/>
      <c r="J112" s="308"/>
      <c r="K112" s="308"/>
      <c r="L112" s="308"/>
      <c r="M112" s="308"/>
      <c r="N112" s="308"/>
      <c r="O112" s="308"/>
      <c r="P112" s="308"/>
    </row>
    <row r="113" spans="1:16" s="309" customFormat="1" ht="6" customHeight="1" x14ac:dyDescent="0.2">
      <c r="A113" s="311"/>
      <c r="B113" s="311"/>
      <c r="C113" s="312"/>
      <c r="D113" s="312"/>
      <c r="E113" s="311"/>
      <c r="F113" s="308"/>
      <c r="G113" s="308"/>
      <c r="H113" s="308"/>
      <c r="I113" s="308"/>
      <c r="J113" s="308"/>
      <c r="K113" s="308"/>
      <c r="L113" s="308"/>
      <c r="M113" s="308"/>
      <c r="N113" s="308"/>
      <c r="O113" s="308"/>
      <c r="P113" s="308"/>
    </row>
    <row r="114" spans="1:16" s="305" customFormat="1" ht="14.1" customHeight="1" x14ac:dyDescent="0.2">
      <c r="A114" s="302" t="s">
        <v>459</v>
      </c>
      <c r="B114" s="302"/>
      <c r="C114" s="303" t="s">
        <v>460</v>
      </c>
      <c r="D114" s="303"/>
      <c r="E114" s="302"/>
      <c r="F114" s="304"/>
      <c r="G114" s="304"/>
      <c r="H114" s="304"/>
      <c r="I114" s="304"/>
      <c r="J114" s="304"/>
      <c r="K114" s="304"/>
      <c r="L114" s="304"/>
      <c r="M114" s="304"/>
      <c r="N114" s="304"/>
      <c r="O114" s="304"/>
      <c r="P114" s="304"/>
    </row>
    <row r="115" spans="1:16" s="309" customFormat="1" ht="6" customHeight="1" x14ac:dyDescent="0.2">
      <c r="A115" s="306"/>
      <c r="B115" s="306"/>
      <c r="C115" s="307"/>
      <c r="D115" s="307"/>
      <c r="E115" s="306"/>
      <c r="F115" s="308"/>
      <c r="G115" s="308"/>
      <c r="H115" s="308"/>
      <c r="I115" s="308"/>
      <c r="J115" s="308"/>
      <c r="K115" s="308"/>
      <c r="L115" s="308"/>
      <c r="M115" s="308"/>
      <c r="N115" s="308"/>
      <c r="O115" s="308"/>
      <c r="P115" s="308"/>
    </row>
    <row r="116" spans="1:16" s="309" customFormat="1" ht="12.75" x14ac:dyDescent="0.2">
      <c r="A116" s="306"/>
      <c r="B116" s="306" t="s">
        <v>461</v>
      </c>
      <c r="C116" s="307" t="s">
        <v>462</v>
      </c>
      <c r="D116" s="307"/>
      <c r="E116" s="306" t="s">
        <v>463</v>
      </c>
      <c r="F116" s="308"/>
      <c r="G116" s="308"/>
      <c r="H116" s="308"/>
      <c r="I116" s="308"/>
      <c r="J116" s="308"/>
      <c r="K116" s="308"/>
      <c r="L116" s="308"/>
      <c r="M116" s="308"/>
      <c r="N116" s="308"/>
      <c r="O116" s="308"/>
      <c r="P116" s="308"/>
    </row>
    <row r="117" spans="1:16" s="309" customFormat="1" ht="12.75" x14ac:dyDescent="0.2">
      <c r="A117" s="306"/>
      <c r="B117" s="306" t="s">
        <v>464</v>
      </c>
      <c r="C117" s="307" t="s">
        <v>465</v>
      </c>
      <c r="D117" s="307"/>
      <c r="E117" s="306" t="s">
        <v>466</v>
      </c>
      <c r="F117" s="308"/>
      <c r="G117" s="308"/>
      <c r="H117" s="308"/>
      <c r="I117" s="308"/>
      <c r="J117" s="308"/>
      <c r="K117" s="308"/>
      <c r="L117" s="308"/>
      <c r="M117" s="308"/>
      <c r="N117" s="308"/>
      <c r="O117" s="308"/>
      <c r="P117" s="308"/>
    </row>
    <row r="118" spans="1:16" s="309" customFormat="1" ht="6" customHeight="1" x14ac:dyDescent="0.2">
      <c r="A118" s="311"/>
      <c r="B118" s="311"/>
      <c r="C118" s="312"/>
      <c r="D118" s="312"/>
      <c r="E118" s="311"/>
      <c r="F118" s="308"/>
      <c r="G118" s="308"/>
      <c r="H118" s="308"/>
      <c r="I118" s="308"/>
      <c r="J118" s="308"/>
      <c r="K118" s="308"/>
      <c r="L118" s="308"/>
      <c r="M118" s="308"/>
      <c r="N118" s="308"/>
      <c r="O118" s="308"/>
      <c r="P118" s="308"/>
    </row>
    <row r="119" spans="1:16" s="305" customFormat="1" ht="14.1" customHeight="1" x14ac:dyDescent="0.2">
      <c r="A119" s="302" t="s">
        <v>467</v>
      </c>
      <c r="B119" s="302"/>
      <c r="C119" s="303" t="s">
        <v>93</v>
      </c>
      <c r="D119" s="303"/>
      <c r="E119" s="302"/>
      <c r="F119" s="304"/>
      <c r="G119" s="304"/>
      <c r="H119" s="304"/>
      <c r="I119" s="304"/>
      <c r="J119" s="304"/>
      <c r="K119" s="304"/>
      <c r="L119" s="304"/>
      <c r="M119" s="304"/>
      <c r="N119" s="304"/>
      <c r="O119" s="304"/>
      <c r="P119" s="304"/>
    </row>
    <row r="120" spans="1:16" s="309" customFormat="1" ht="6" customHeight="1" x14ac:dyDescent="0.2">
      <c r="A120" s="306"/>
      <c r="B120" s="306"/>
      <c r="C120" s="307"/>
      <c r="D120" s="307"/>
      <c r="E120" s="306"/>
      <c r="F120" s="308"/>
      <c r="G120" s="308"/>
      <c r="H120" s="308"/>
      <c r="I120" s="308"/>
      <c r="J120" s="308"/>
      <c r="K120" s="308"/>
      <c r="L120" s="308"/>
      <c r="M120" s="308"/>
      <c r="N120" s="308"/>
      <c r="O120" s="308"/>
      <c r="P120" s="308"/>
    </row>
    <row r="121" spans="1:16" s="309" customFormat="1" ht="12.75" x14ac:dyDescent="0.2">
      <c r="A121" s="306"/>
      <c r="B121" s="306" t="s">
        <v>468</v>
      </c>
      <c r="C121" s="307" t="s">
        <v>93</v>
      </c>
      <c r="D121" s="307"/>
      <c r="E121" s="306" t="s">
        <v>505</v>
      </c>
      <c r="F121" s="308"/>
      <c r="G121" s="308"/>
      <c r="H121" s="308"/>
      <c r="I121" s="308"/>
      <c r="J121" s="308"/>
      <c r="K121" s="308"/>
      <c r="L121" s="308"/>
      <c r="M121" s="308"/>
      <c r="N121" s="308"/>
      <c r="O121" s="308"/>
      <c r="P121" s="308"/>
    </row>
    <row r="122" spans="1:16" s="309" customFormat="1" ht="6" customHeight="1" x14ac:dyDescent="0.2">
      <c r="A122" s="311"/>
      <c r="B122" s="311"/>
      <c r="C122" s="312"/>
      <c r="D122" s="312"/>
      <c r="E122" s="311"/>
      <c r="F122" s="308"/>
      <c r="G122" s="308"/>
      <c r="H122" s="308"/>
      <c r="I122" s="308"/>
      <c r="J122" s="308"/>
      <c r="K122" s="308"/>
      <c r="L122" s="308"/>
      <c r="M122" s="308"/>
      <c r="N122" s="308"/>
      <c r="O122" s="308"/>
      <c r="P122" s="308"/>
    </row>
    <row r="123" spans="1:16" s="305" customFormat="1" ht="12.75" x14ac:dyDescent="0.2">
      <c r="A123" s="302" t="s">
        <v>469</v>
      </c>
      <c r="B123" s="302"/>
      <c r="C123" s="303" t="s">
        <v>92</v>
      </c>
      <c r="D123" s="303"/>
      <c r="E123" s="302"/>
      <c r="F123" s="304"/>
      <c r="G123" s="304"/>
      <c r="H123" s="304"/>
      <c r="I123" s="304"/>
      <c r="J123" s="304"/>
      <c r="K123" s="304"/>
      <c r="L123" s="304"/>
      <c r="M123" s="304"/>
      <c r="N123" s="304"/>
      <c r="O123" s="304"/>
      <c r="P123" s="304"/>
    </row>
    <row r="124" spans="1:16" s="309" customFormat="1" ht="6" customHeight="1" x14ac:dyDescent="0.2">
      <c r="A124" s="306"/>
      <c r="B124" s="306"/>
      <c r="C124" s="307"/>
      <c r="D124" s="307"/>
      <c r="E124" s="306"/>
      <c r="F124" s="308"/>
      <c r="G124" s="308"/>
      <c r="H124" s="308"/>
      <c r="I124" s="308"/>
      <c r="J124" s="308"/>
      <c r="K124" s="308"/>
      <c r="L124" s="308"/>
      <c r="M124" s="308"/>
      <c r="N124" s="308"/>
      <c r="O124" s="308"/>
      <c r="P124" s="308"/>
    </row>
    <row r="125" spans="1:16" s="309" customFormat="1" ht="12.75" x14ac:dyDescent="0.2">
      <c r="A125" s="306"/>
      <c r="B125" s="306" t="s">
        <v>470</v>
      </c>
      <c r="C125" s="307" t="s">
        <v>471</v>
      </c>
      <c r="D125" s="307"/>
      <c r="E125" s="306" t="s">
        <v>506</v>
      </c>
      <c r="F125" s="308"/>
      <c r="G125" s="308"/>
      <c r="H125" s="308"/>
      <c r="I125" s="308"/>
      <c r="J125" s="308"/>
      <c r="K125" s="308"/>
      <c r="L125" s="308"/>
      <c r="M125" s="308"/>
      <c r="N125" s="308"/>
      <c r="O125" s="308"/>
      <c r="P125" s="308"/>
    </row>
    <row r="126" spans="1:16" s="309" customFormat="1" ht="6" customHeight="1" x14ac:dyDescent="0.2">
      <c r="A126" s="311"/>
      <c r="B126" s="311"/>
      <c r="C126" s="312"/>
      <c r="D126" s="312"/>
      <c r="E126" s="311"/>
      <c r="F126" s="308"/>
      <c r="G126" s="308"/>
      <c r="H126" s="308"/>
      <c r="I126" s="308"/>
      <c r="J126" s="308"/>
      <c r="K126" s="308"/>
      <c r="L126" s="308"/>
      <c r="M126" s="308"/>
      <c r="N126" s="308"/>
      <c r="O126" s="308"/>
      <c r="P126" s="308"/>
    </row>
    <row r="127" spans="1:16" s="305" customFormat="1" ht="14.1" customHeight="1" x14ac:dyDescent="0.2">
      <c r="A127" s="302" t="s">
        <v>472</v>
      </c>
      <c r="B127" s="302"/>
      <c r="C127" s="303" t="s">
        <v>91</v>
      </c>
      <c r="D127" s="303"/>
      <c r="E127" s="302"/>
      <c r="F127" s="304"/>
      <c r="G127" s="304"/>
      <c r="H127" s="304"/>
      <c r="I127" s="304"/>
      <c r="J127" s="304"/>
      <c r="K127" s="304"/>
      <c r="L127" s="304"/>
      <c r="M127" s="304"/>
      <c r="N127" s="304"/>
      <c r="O127" s="304"/>
      <c r="P127" s="304"/>
    </row>
    <row r="128" spans="1:16" s="309" customFormat="1" ht="6" customHeight="1" x14ac:dyDescent="0.2">
      <c r="A128" s="306"/>
      <c r="B128" s="306"/>
      <c r="C128" s="307"/>
      <c r="D128" s="307"/>
      <c r="E128" s="306"/>
      <c r="F128" s="308"/>
      <c r="G128" s="308"/>
      <c r="H128" s="308"/>
      <c r="I128" s="308"/>
      <c r="J128" s="308"/>
      <c r="K128" s="308"/>
      <c r="L128" s="308"/>
      <c r="M128" s="308"/>
      <c r="N128" s="308"/>
      <c r="O128" s="308"/>
      <c r="P128" s="308"/>
    </row>
    <row r="129" spans="1:16" s="309" customFormat="1" ht="43.5" customHeight="1" x14ac:dyDescent="0.2">
      <c r="A129" s="306"/>
      <c r="B129" s="306" t="s">
        <v>473</v>
      </c>
      <c r="C129" s="505" t="s">
        <v>474</v>
      </c>
      <c r="D129" s="505"/>
      <c r="E129" s="306" t="s">
        <v>507</v>
      </c>
      <c r="F129" s="308"/>
      <c r="G129" s="308"/>
      <c r="H129" s="308"/>
      <c r="I129" s="308"/>
      <c r="J129" s="308"/>
      <c r="K129" s="308"/>
      <c r="L129" s="308"/>
      <c r="M129" s="308"/>
      <c r="N129" s="308"/>
      <c r="O129" s="308"/>
      <c r="P129" s="308"/>
    </row>
    <row r="130" spans="1:16" s="309" customFormat="1" ht="6" customHeight="1" x14ac:dyDescent="0.2">
      <c r="A130" s="311"/>
      <c r="B130" s="311"/>
      <c r="C130" s="312"/>
      <c r="D130" s="312"/>
      <c r="E130" s="311"/>
      <c r="F130" s="308"/>
      <c r="G130" s="308"/>
      <c r="H130" s="308"/>
      <c r="I130" s="308"/>
      <c r="J130" s="308"/>
      <c r="K130" s="308"/>
      <c r="L130" s="308"/>
      <c r="M130" s="308"/>
      <c r="N130" s="308"/>
      <c r="O130" s="308"/>
      <c r="P130" s="308"/>
    </row>
    <row r="131" spans="1:16" s="305" customFormat="1" ht="14.1" customHeight="1" x14ac:dyDescent="0.2">
      <c r="A131" s="302" t="s">
        <v>475</v>
      </c>
      <c r="B131" s="302"/>
      <c r="C131" s="303" t="s">
        <v>90</v>
      </c>
      <c r="D131" s="303"/>
      <c r="E131" s="302"/>
      <c r="F131" s="304"/>
      <c r="G131" s="304"/>
      <c r="H131" s="304"/>
      <c r="I131" s="304"/>
      <c r="J131" s="304"/>
      <c r="K131" s="304"/>
      <c r="L131" s="304"/>
      <c r="M131" s="304"/>
      <c r="N131" s="304"/>
      <c r="O131" s="304"/>
      <c r="P131" s="304"/>
    </row>
    <row r="132" spans="1:16" s="309" customFormat="1" ht="6" customHeight="1" x14ac:dyDescent="0.2">
      <c r="A132" s="306"/>
      <c r="B132" s="306"/>
      <c r="C132" s="307"/>
      <c r="D132" s="307"/>
      <c r="E132" s="306"/>
      <c r="F132" s="308"/>
      <c r="G132" s="308"/>
      <c r="H132" s="308"/>
      <c r="I132" s="308"/>
      <c r="J132" s="308"/>
      <c r="K132" s="308"/>
      <c r="L132" s="308"/>
      <c r="M132" s="308"/>
      <c r="N132" s="308"/>
      <c r="O132" s="308"/>
      <c r="P132" s="308"/>
    </row>
    <row r="133" spans="1:16" s="309" customFormat="1" ht="12.75" x14ac:dyDescent="0.2">
      <c r="A133" s="306"/>
      <c r="B133" s="306" t="s">
        <v>476</v>
      </c>
      <c r="C133" s="307" t="s">
        <v>90</v>
      </c>
      <c r="D133" s="307"/>
      <c r="E133" s="306" t="s">
        <v>477</v>
      </c>
      <c r="F133" s="308"/>
      <c r="G133" s="308"/>
      <c r="H133" s="308"/>
      <c r="I133" s="308"/>
      <c r="J133" s="308"/>
      <c r="K133" s="308"/>
      <c r="L133" s="308"/>
      <c r="M133" s="308"/>
      <c r="N133" s="308"/>
      <c r="O133" s="308"/>
      <c r="P133" s="308"/>
    </row>
    <row r="134" spans="1:16" s="309" customFormat="1" ht="6" customHeight="1" x14ac:dyDescent="0.2">
      <c r="A134" s="311"/>
      <c r="B134" s="311"/>
      <c r="C134" s="312"/>
      <c r="D134" s="312"/>
      <c r="E134" s="311"/>
      <c r="F134" s="308"/>
      <c r="G134" s="308"/>
      <c r="H134" s="308"/>
      <c r="I134" s="308"/>
      <c r="J134" s="308"/>
      <c r="K134" s="308"/>
      <c r="L134" s="308"/>
      <c r="M134" s="308"/>
      <c r="N134" s="308"/>
      <c r="O134" s="308"/>
      <c r="P134" s="308"/>
    </row>
    <row r="135" spans="1:16" s="305" customFormat="1" ht="14.1" customHeight="1" x14ac:dyDescent="0.2">
      <c r="A135" s="302" t="s">
        <v>478</v>
      </c>
      <c r="B135" s="302"/>
      <c r="C135" s="303" t="s">
        <v>84</v>
      </c>
      <c r="D135" s="303"/>
      <c r="E135" s="302"/>
      <c r="F135" s="304"/>
      <c r="G135" s="304"/>
      <c r="H135" s="304"/>
      <c r="I135" s="304"/>
      <c r="J135" s="304"/>
      <c r="K135" s="304"/>
      <c r="L135" s="304"/>
      <c r="M135" s="304"/>
      <c r="N135" s="304"/>
      <c r="O135" s="304"/>
      <c r="P135" s="304"/>
    </row>
    <row r="136" spans="1:16" s="309" customFormat="1" ht="6" customHeight="1" x14ac:dyDescent="0.2">
      <c r="A136" s="306"/>
      <c r="B136" s="306"/>
      <c r="C136" s="307"/>
      <c r="D136" s="307"/>
      <c r="E136" s="306"/>
      <c r="F136" s="308"/>
      <c r="G136" s="308"/>
      <c r="H136" s="308"/>
      <c r="I136" s="308"/>
      <c r="J136" s="308"/>
      <c r="K136" s="308"/>
      <c r="L136" s="308"/>
      <c r="M136" s="308"/>
      <c r="N136" s="308"/>
      <c r="O136" s="308"/>
      <c r="P136" s="308"/>
    </row>
    <row r="137" spans="1:16" s="309" customFormat="1" ht="12.75" x14ac:dyDescent="0.2">
      <c r="A137" s="311"/>
      <c r="B137" s="311" t="s">
        <v>479</v>
      </c>
      <c r="C137" s="312" t="s">
        <v>480</v>
      </c>
      <c r="D137" s="312"/>
      <c r="E137" s="311" t="s">
        <v>481</v>
      </c>
      <c r="F137" s="308"/>
      <c r="G137" s="308"/>
      <c r="H137" s="308"/>
      <c r="I137" s="308"/>
      <c r="J137" s="308"/>
      <c r="K137" s="308"/>
      <c r="L137" s="308"/>
      <c r="M137" s="308"/>
      <c r="N137" s="308"/>
      <c r="O137" s="308"/>
      <c r="P137" s="308"/>
    </row>
    <row r="139" spans="1:16" x14ac:dyDescent="0.25">
      <c r="A139" s="506" t="s">
        <v>566</v>
      </c>
      <c r="B139" s="507"/>
      <c r="C139" s="507"/>
      <c r="D139" s="507"/>
      <c r="E139" s="507"/>
    </row>
    <row r="140" spans="1:16" ht="30.75" customHeight="1" x14ac:dyDescent="0.25">
      <c r="A140" s="508" t="s">
        <v>520</v>
      </c>
      <c r="B140" s="509"/>
      <c r="C140" s="509"/>
      <c r="D140" s="509"/>
      <c r="E140" s="509"/>
    </row>
  </sheetData>
  <mergeCells count="9">
    <mergeCell ref="C129:D129"/>
    <mergeCell ref="A139:E139"/>
    <mergeCell ref="A140:E140"/>
    <mergeCell ref="A3:E3"/>
    <mergeCell ref="C41:D41"/>
    <mergeCell ref="C48:D48"/>
    <mergeCell ref="C65:D65"/>
    <mergeCell ref="C67:D67"/>
    <mergeCell ref="C79:D79"/>
  </mergeCells>
  <hyperlinks>
    <hyperlink ref="A140" r:id="rId1"/>
  </hyperlinks>
  <pageMargins left="0.70866141732283472" right="0.70866141732283472" top="0.74803149606299213" bottom="0.74803149606299213" header="0.31496062992125984" footer="0.31496062992125984"/>
  <pageSetup paperSize="9" orientation="portrait" r:id="rId2"/>
  <rowBreaks count="2" manualBreakCount="2">
    <brk id="43" max="16383" man="1"/>
    <brk id="8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BM36"/>
  <sheetViews>
    <sheetView zoomScaleNormal="100" zoomScaleSheetLayoutView="100" workbookViewId="0"/>
  </sheetViews>
  <sheetFormatPr defaultRowHeight="10.5" x14ac:dyDescent="0.15"/>
  <cols>
    <col min="1" max="1" width="5.7109375" style="165" customWidth="1"/>
    <col min="2" max="2" width="3.7109375" style="165" customWidth="1"/>
    <col min="3" max="3" width="35.85546875" style="165" customWidth="1"/>
    <col min="4" max="4" width="9.140625" style="165"/>
    <col min="5" max="5" width="37.28515625" style="165" customWidth="1"/>
    <col min="6" max="65" width="9.140625" style="196"/>
  </cols>
  <sheetData>
    <row r="1" spans="1:65" ht="28.5" customHeight="1" x14ac:dyDescent="0.15">
      <c r="A1" s="267" t="s">
        <v>486</v>
      </c>
    </row>
    <row r="2" spans="1:65" ht="14.25" customHeight="1" x14ac:dyDescent="0.15">
      <c r="A2" s="166"/>
    </row>
    <row r="3" spans="1:65" s="164" customFormat="1" ht="14.25" customHeight="1" x14ac:dyDescent="0.15">
      <c r="A3" s="167" t="s">
        <v>189</v>
      </c>
      <c r="B3" s="168"/>
      <c r="C3" s="168"/>
      <c r="D3" s="168"/>
      <c r="E3" s="168"/>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row>
    <row r="4" spans="1:65" s="164" customFormat="1" ht="14.25" customHeight="1" x14ac:dyDescent="0.15">
      <c r="A4" s="167"/>
      <c r="B4" s="168"/>
      <c r="C4" s="168"/>
      <c r="D4" s="168"/>
      <c r="E4" s="168"/>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row>
    <row r="5" spans="1:65" ht="14.25" customHeight="1" x14ac:dyDescent="0.15">
      <c r="A5" s="189" t="s">
        <v>227</v>
      </c>
      <c r="B5" s="515" t="s">
        <v>229</v>
      </c>
      <c r="C5" s="515"/>
      <c r="D5" s="515" t="s">
        <v>230</v>
      </c>
      <c r="E5" s="517"/>
    </row>
    <row r="6" spans="1:65" ht="12.75" x14ac:dyDescent="0.15">
      <c r="A6" s="190" t="s">
        <v>228</v>
      </c>
      <c r="B6" s="516"/>
      <c r="C6" s="516"/>
      <c r="D6" s="516"/>
      <c r="E6" s="518"/>
    </row>
    <row r="7" spans="1:65" s="194" customFormat="1" ht="12.75" customHeight="1" x14ac:dyDescent="0.15">
      <c r="A7" s="189">
        <v>10</v>
      </c>
      <c r="B7" s="519" t="s">
        <v>231</v>
      </c>
      <c r="C7" s="519"/>
      <c r="D7" s="519" t="s">
        <v>232</v>
      </c>
      <c r="E7" s="520"/>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row>
    <row r="8" spans="1:65" ht="12.75" customHeight="1" x14ac:dyDescent="0.15">
      <c r="A8" s="190"/>
      <c r="B8" s="191"/>
      <c r="C8" s="191" t="s">
        <v>233</v>
      </c>
      <c r="D8" s="191"/>
      <c r="E8" s="239" t="s">
        <v>234</v>
      </c>
    </row>
    <row r="9" spans="1:65" ht="12.75" customHeight="1" x14ac:dyDescent="0.15">
      <c r="A9" s="190"/>
      <c r="B9" s="191"/>
      <c r="C9" s="191" t="s">
        <v>289</v>
      </c>
      <c r="D9" s="191"/>
      <c r="E9" s="239" t="s">
        <v>235</v>
      </c>
    </row>
    <row r="10" spans="1:65" ht="12.75" customHeight="1" x14ac:dyDescent="0.15">
      <c r="A10" s="190"/>
      <c r="B10" s="191"/>
      <c r="C10" s="191" t="s">
        <v>236</v>
      </c>
      <c r="D10" s="191"/>
      <c r="E10" s="239" t="s">
        <v>237</v>
      </c>
    </row>
    <row r="11" spans="1:65" ht="12.75" customHeight="1" x14ac:dyDescent="0.15">
      <c r="A11" s="190"/>
      <c r="B11" s="191"/>
      <c r="C11" s="191" t="s">
        <v>238</v>
      </c>
      <c r="D11" s="191"/>
      <c r="E11" s="239" t="s">
        <v>239</v>
      </c>
    </row>
    <row r="12" spans="1:65" s="194" customFormat="1" ht="12.75" customHeight="1" x14ac:dyDescent="0.15">
      <c r="A12" s="189">
        <v>20</v>
      </c>
      <c r="B12" s="519" t="s">
        <v>240</v>
      </c>
      <c r="C12" s="519"/>
      <c r="D12" s="519" t="s">
        <v>241</v>
      </c>
      <c r="E12" s="520"/>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row>
    <row r="13" spans="1:65" ht="12.75" customHeight="1" x14ac:dyDescent="0.15">
      <c r="A13" s="190"/>
      <c r="B13" s="191"/>
      <c r="C13" s="191" t="s">
        <v>242</v>
      </c>
      <c r="D13" s="191"/>
      <c r="E13" s="239" t="s">
        <v>243</v>
      </c>
    </row>
    <row r="14" spans="1:65" ht="12.75" customHeight="1" x14ac:dyDescent="0.15">
      <c r="A14" s="190"/>
      <c r="B14" s="191"/>
      <c r="C14" s="191" t="s">
        <v>244</v>
      </c>
      <c r="D14" s="191"/>
      <c r="E14" s="239" t="s">
        <v>245</v>
      </c>
    </row>
    <row r="15" spans="1:65" ht="12.75" customHeight="1" x14ac:dyDescent="0.15">
      <c r="A15" s="190"/>
      <c r="B15" s="191"/>
      <c r="C15" s="191" t="s">
        <v>246</v>
      </c>
      <c r="D15" s="191"/>
      <c r="E15" s="239" t="s">
        <v>247</v>
      </c>
    </row>
    <row r="16" spans="1:65" ht="12.75" customHeight="1" x14ac:dyDescent="0.15">
      <c r="A16" s="190"/>
      <c r="B16" s="191"/>
      <c r="C16" s="191" t="s">
        <v>248</v>
      </c>
      <c r="D16" s="191"/>
      <c r="E16" s="239" t="s">
        <v>249</v>
      </c>
    </row>
    <row r="17" spans="1:65" s="194" customFormat="1" ht="12.75" customHeight="1" x14ac:dyDescent="0.15">
      <c r="A17" s="189">
        <v>30</v>
      </c>
      <c r="B17" s="519" t="s">
        <v>250</v>
      </c>
      <c r="C17" s="519"/>
      <c r="D17" s="519" t="s">
        <v>251</v>
      </c>
      <c r="E17" s="520"/>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row>
    <row r="18" spans="1:65" ht="12.75" customHeight="1" x14ac:dyDescent="0.15">
      <c r="A18" s="190"/>
      <c r="B18" s="191"/>
      <c r="C18" s="191" t="s">
        <v>252</v>
      </c>
      <c r="D18" s="191"/>
      <c r="E18" s="239" t="s">
        <v>253</v>
      </c>
    </row>
    <row r="19" spans="1:65" ht="12.75" customHeight="1" x14ac:dyDescent="0.15">
      <c r="A19" s="190"/>
      <c r="B19" s="191"/>
      <c r="C19" s="191" t="s">
        <v>254</v>
      </c>
      <c r="D19" s="191"/>
      <c r="E19" s="239" t="s">
        <v>255</v>
      </c>
    </row>
    <row r="20" spans="1:65" ht="24.75" customHeight="1" x14ac:dyDescent="0.15">
      <c r="A20" s="190"/>
      <c r="B20" s="191"/>
      <c r="C20" s="191" t="s">
        <v>256</v>
      </c>
      <c r="D20" s="191"/>
      <c r="E20" s="239" t="s">
        <v>257</v>
      </c>
    </row>
    <row r="21" spans="1:65" ht="12.75" customHeight="1" x14ac:dyDescent="0.15">
      <c r="A21" s="190"/>
      <c r="B21" s="191"/>
      <c r="C21" s="191" t="s">
        <v>258</v>
      </c>
      <c r="D21" s="191"/>
      <c r="E21" s="239" t="s">
        <v>259</v>
      </c>
    </row>
    <row r="22" spans="1:65" s="194" customFormat="1" ht="12.75" customHeight="1" x14ac:dyDescent="0.15">
      <c r="A22" s="189">
        <v>50</v>
      </c>
      <c r="B22" s="519" t="s">
        <v>260</v>
      </c>
      <c r="C22" s="519"/>
      <c r="D22" s="519" t="s">
        <v>261</v>
      </c>
      <c r="E22" s="520"/>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row>
    <row r="23" spans="1:65" ht="25.5" customHeight="1" x14ac:dyDescent="0.15">
      <c r="A23" s="190"/>
      <c r="B23" s="191"/>
      <c r="C23" s="191" t="s">
        <v>262</v>
      </c>
      <c r="D23" s="191"/>
      <c r="E23" s="239" t="s">
        <v>263</v>
      </c>
    </row>
    <row r="24" spans="1:65" ht="12.75" customHeight="1" x14ac:dyDescent="0.15">
      <c r="A24" s="190"/>
      <c r="B24" s="191"/>
      <c r="C24" s="191" t="s">
        <v>264</v>
      </c>
      <c r="D24" s="191"/>
      <c r="E24" s="239" t="s">
        <v>265</v>
      </c>
    </row>
    <row r="25" spans="1:65" ht="12.75" customHeight="1" x14ac:dyDescent="0.15">
      <c r="A25" s="190"/>
      <c r="B25" s="191"/>
      <c r="C25" s="191" t="s">
        <v>266</v>
      </c>
      <c r="D25" s="191"/>
      <c r="E25" s="239" t="s">
        <v>267</v>
      </c>
    </row>
    <row r="26" spans="1:65" ht="12.75" customHeight="1" x14ac:dyDescent="0.15">
      <c r="A26" s="190"/>
      <c r="B26" s="191"/>
      <c r="C26" s="191" t="s">
        <v>268</v>
      </c>
      <c r="D26" s="191"/>
      <c r="E26" s="239" t="s">
        <v>269</v>
      </c>
    </row>
    <row r="27" spans="1:65" s="194" customFormat="1" ht="12.75" customHeight="1" x14ac:dyDescent="0.15">
      <c r="A27" s="189">
        <v>60</v>
      </c>
      <c r="B27" s="519" t="s">
        <v>270</v>
      </c>
      <c r="C27" s="519"/>
      <c r="D27" s="519" t="s">
        <v>271</v>
      </c>
      <c r="E27" s="520"/>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row>
    <row r="28" spans="1:65" ht="27" customHeight="1" x14ac:dyDescent="0.15">
      <c r="A28" s="190"/>
      <c r="B28" s="191"/>
      <c r="C28" s="191" t="s">
        <v>272</v>
      </c>
      <c r="D28" s="191"/>
      <c r="E28" s="239" t="s">
        <v>273</v>
      </c>
    </row>
    <row r="29" spans="1:65" ht="39.75" customHeight="1" x14ac:dyDescent="0.15">
      <c r="A29" s="190"/>
      <c r="B29" s="191"/>
      <c r="C29" s="191" t="s">
        <v>274</v>
      </c>
      <c r="D29" s="191"/>
      <c r="E29" s="239" t="s">
        <v>275</v>
      </c>
    </row>
    <row r="30" spans="1:65" ht="12.75" customHeight="1" x14ac:dyDescent="0.15">
      <c r="A30" s="190"/>
      <c r="B30" s="191"/>
      <c r="C30" s="191" t="s">
        <v>276</v>
      </c>
      <c r="D30" s="191"/>
      <c r="E30" s="239" t="s">
        <v>277</v>
      </c>
    </row>
    <row r="31" spans="1:65" ht="38.25" customHeight="1" x14ac:dyDescent="0.15">
      <c r="A31" s="190"/>
      <c r="B31" s="191"/>
      <c r="C31" s="191" t="s">
        <v>278</v>
      </c>
      <c r="D31" s="191"/>
      <c r="E31" s="239" t="s">
        <v>279</v>
      </c>
    </row>
    <row r="32" spans="1:65" ht="26.25" customHeight="1" x14ac:dyDescent="0.15">
      <c r="A32" s="190"/>
      <c r="B32" s="191"/>
      <c r="C32" s="191" t="s">
        <v>290</v>
      </c>
      <c r="D32" s="191"/>
      <c r="E32" s="239" t="s">
        <v>280</v>
      </c>
    </row>
    <row r="33" spans="1:65" s="194" customFormat="1" ht="12.75" customHeight="1" x14ac:dyDescent="0.15">
      <c r="A33" s="189">
        <v>90</v>
      </c>
      <c r="B33" s="519" t="s">
        <v>281</v>
      </c>
      <c r="C33" s="519"/>
      <c r="D33" s="519" t="s">
        <v>282</v>
      </c>
      <c r="E33" s="520"/>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row>
    <row r="34" spans="1:65" ht="12.75" customHeight="1" x14ac:dyDescent="0.15">
      <c r="A34" s="190"/>
      <c r="B34" s="191"/>
      <c r="C34" s="191" t="s">
        <v>283</v>
      </c>
      <c r="D34" s="191"/>
      <c r="E34" s="239" t="s">
        <v>284</v>
      </c>
    </row>
    <row r="35" spans="1:65" ht="12.75" customHeight="1" x14ac:dyDescent="0.15">
      <c r="A35" s="190"/>
      <c r="B35" s="191"/>
      <c r="C35" s="191" t="s">
        <v>285</v>
      </c>
      <c r="D35" s="191"/>
      <c r="E35" s="239" t="s">
        <v>286</v>
      </c>
    </row>
    <row r="36" spans="1:65" s="195" customFormat="1" ht="12.75" customHeight="1" x14ac:dyDescent="0.15">
      <c r="A36" s="192"/>
      <c r="B36" s="193"/>
      <c r="C36" s="193" t="s">
        <v>287</v>
      </c>
      <c r="D36" s="193"/>
      <c r="E36" s="240" t="s">
        <v>288</v>
      </c>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row>
  </sheetData>
  <mergeCells count="14">
    <mergeCell ref="B33:C33"/>
    <mergeCell ref="D33:E33"/>
    <mergeCell ref="B17:C17"/>
    <mergeCell ref="D17:E17"/>
    <mergeCell ref="B22:C22"/>
    <mergeCell ref="D22:E22"/>
    <mergeCell ref="B27:C27"/>
    <mergeCell ref="D27:E27"/>
    <mergeCell ref="B5:C6"/>
    <mergeCell ref="D5:E6"/>
    <mergeCell ref="B7:C7"/>
    <mergeCell ref="D7:E7"/>
    <mergeCell ref="B12:C12"/>
    <mergeCell ref="D12:E12"/>
  </mergeCells>
  <pageMargins left="0.7" right="0.7" top="0.75" bottom="0.75" header="0.3" footer="0.3"/>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J38"/>
  <sheetViews>
    <sheetView zoomScaleNormal="100" zoomScaleSheetLayoutView="100" workbookViewId="0"/>
  </sheetViews>
  <sheetFormatPr defaultRowHeight="12.75" x14ac:dyDescent="0.2"/>
  <cols>
    <col min="1" max="1" width="0.85546875" style="1" customWidth="1"/>
    <col min="2" max="2" width="9.140625" style="1"/>
    <col min="3" max="3" width="26" style="1" customWidth="1"/>
    <col min="4" max="4" width="39.7109375" style="1" customWidth="1"/>
    <col min="5" max="5" width="2.42578125" style="1" customWidth="1"/>
    <col min="6" max="10" width="9.140625" style="207"/>
    <col min="11" max="257" width="9.140625" style="1"/>
    <col min="258" max="258" width="3.5703125" style="1" customWidth="1"/>
    <col min="259" max="260" width="26" style="1" customWidth="1"/>
    <col min="261" max="513" width="9.140625" style="1"/>
    <col min="514" max="514" width="3.5703125" style="1" customWidth="1"/>
    <col min="515" max="516" width="26" style="1" customWidth="1"/>
    <col min="517" max="769" width="9.140625" style="1"/>
    <col min="770" max="770" width="3.5703125" style="1" customWidth="1"/>
    <col min="771" max="772" width="26" style="1" customWidth="1"/>
    <col min="773" max="1025" width="9.140625" style="1"/>
    <col min="1026" max="1026" width="3.5703125" style="1" customWidth="1"/>
    <col min="1027" max="1028" width="26" style="1" customWidth="1"/>
    <col min="1029" max="1281" width="9.140625" style="1"/>
    <col min="1282" max="1282" width="3.5703125" style="1" customWidth="1"/>
    <col min="1283" max="1284" width="26" style="1" customWidth="1"/>
    <col min="1285" max="1537" width="9.140625" style="1"/>
    <col min="1538" max="1538" width="3.5703125" style="1" customWidth="1"/>
    <col min="1539" max="1540" width="26" style="1" customWidth="1"/>
    <col min="1541" max="1793" width="9.140625" style="1"/>
    <col min="1794" max="1794" width="3.5703125" style="1" customWidth="1"/>
    <col min="1795" max="1796" width="26" style="1" customWidth="1"/>
    <col min="1797" max="2049" width="9.140625" style="1"/>
    <col min="2050" max="2050" width="3.5703125" style="1" customWidth="1"/>
    <col min="2051" max="2052" width="26" style="1" customWidth="1"/>
    <col min="2053" max="2305" width="9.140625" style="1"/>
    <col min="2306" max="2306" width="3.5703125" style="1" customWidth="1"/>
    <col min="2307" max="2308" width="26" style="1" customWidth="1"/>
    <col min="2309" max="2561" width="9.140625" style="1"/>
    <col min="2562" max="2562" width="3.5703125" style="1" customWidth="1"/>
    <col min="2563" max="2564" width="26" style="1" customWidth="1"/>
    <col min="2565" max="2817" width="9.140625" style="1"/>
    <col min="2818" max="2818" width="3.5703125" style="1" customWidth="1"/>
    <col min="2819" max="2820" width="26" style="1" customWidth="1"/>
    <col min="2821" max="3073" width="9.140625" style="1"/>
    <col min="3074" max="3074" width="3.5703125" style="1" customWidth="1"/>
    <col min="3075" max="3076" width="26" style="1" customWidth="1"/>
    <col min="3077" max="3329" width="9.140625" style="1"/>
    <col min="3330" max="3330" width="3.5703125" style="1" customWidth="1"/>
    <col min="3331" max="3332" width="26" style="1" customWidth="1"/>
    <col min="3333" max="3585" width="9.140625" style="1"/>
    <col min="3586" max="3586" width="3.5703125" style="1" customWidth="1"/>
    <col min="3587" max="3588" width="26" style="1" customWidth="1"/>
    <col min="3589" max="3841" width="9.140625" style="1"/>
    <col min="3842" max="3842" width="3.5703125" style="1" customWidth="1"/>
    <col min="3843" max="3844" width="26" style="1" customWidth="1"/>
    <col min="3845" max="4097" width="9.140625" style="1"/>
    <col min="4098" max="4098" width="3.5703125" style="1" customWidth="1"/>
    <col min="4099" max="4100" width="26" style="1" customWidth="1"/>
    <col min="4101" max="4353" width="9.140625" style="1"/>
    <col min="4354" max="4354" width="3.5703125" style="1" customWidth="1"/>
    <col min="4355" max="4356" width="26" style="1" customWidth="1"/>
    <col min="4357" max="4609" width="9.140625" style="1"/>
    <col min="4610" max="4610" width="3.5703125" style="1" customWidth="1"/>
    <col min="4611" max="4612" width="26" style="1" customWidth="1"/>
    <col min="4613" max="4865" width="9.140625" style="1"/>
    <col min="4866" max="4866" width="3.5703125" style="1" customWidth="1"/>
    <col min="4867" max="4868" width="26" style="1" customWidth="1"/>
    <col min="4869" max="5121" width="9.140625" style="1"/>
    <col min="5122" max="5122" width="3.5703125" style="1" customWidth="1"/>
    <col min="5123" max="5124" width="26" style="1" customWidth="1"/>
    <col min="5125" max="5377" width="9.140625" style="1"/>
    <col min="5378" max="5378" width="3.5703125" style="1" customWidth="1"/>
    <col min="5379" max="5380" width="26" style="1" customWidth="1"/>
    <col min="5381" max="5633" width="9.140625" style="1"/>
    <col min="5634" max="5634" width="3.5703125" style="1" customWidth="1"/>
    <col min="5635" max="5636" width="26" style="1" customWidth="1"/>
    <col min="5637" max="5889" width="9.140625" style="1"/>
    <col min="5890" max="5890" width="3.5703125" style="1" customWidth="1"/>
    <col min="5891" max="5892" width="26" style="1" customWidth="1"/>
    <col min="5893" max="6145" width="9.140625" style="1"/>
    <col min="6146" max="6146" width="3.5703125" style="1" customWidth="1"/>
    <col min="6147" max="6148" width="26" style="1" customWidth="1"/>
    <col min="6149" max="6401" width="9.140625" style="1"/>
    <col min="6402" max="6402" width="3.5703125" style="1" customWidth="1"/>
    <col min="6403" max="6404" width="26" style="1" customWidth="1"/>
    <col min="6405" max="6657" width="9.140625" style="1"/>
    <col min="6658" max="6658" width="3.5703125" style="1" customWidth="1"/>
    <col min="6659" max="6660" width="26" style="1" customWidth="1"/>
    <col min="6661" max="6913" width="9.140625" style="1"/>
    <col min="6914" max="6914" width="3.5703125" style="1" customWidth="1"/>
    <col min="6915" max="6916" width="26" style="1" customWidth="1"/>
    <col min="6917" max="7169" width="9.140625" style="1"/>
    <col min="7170" max="7170" width="3.5703125" style="1" customWidth="1"/>
    <col min="7171" max="7172" width="26" style="1" customWidth="1"/>
    <col min="7173" max="7425" width="9.140625" style="1"/>
    <col min="7426" max="7426" width="3.5703125" style="1" customWidth="1"/>
    <col min="7427" max="7428" width="26" style="1" customWidth="1"/>
    <col min="7429" max="7681" width="9.140625" style="1"/>
    <col min="7682" max="7682" width="3.5703125" style="1" customWidth="1"/>
    <col min="7683" max="7684" width="26" style="1" customWidth="1"/>
    <col min="7685" max="7937" width="9.140625" style="1"/>
    <col min="7938" max="7938" width="3.5703125" style="1" customWidth="1"/>
    <col min="7939" max="7940" width="26" style="1" customWidth="1"/>
    <col min="7941" max="8193" width="9.140625" style="1"/>
    <col min="8194" max="8194" width="3.5703125" style="1" customWidth="1"/>
    <col min="8195" max="8196" width="26" style="1" customWidth="1"/>
    <col min="8197" max="8449" width="9.140625" style="1"/>
    <col min="8450" max="8450" width="3.5703125" style="1" customWidth="1"/>
    <col min="8451" max="8452" width="26" style="1" customWidth="1"/>
    <col min="8453" max="8705" width="9.140625" style="1"/>
    <col min="8706" max="8706" width="3.5703125" style="1" customWidth="1"/>
    <col min="8707" max="8708" width="26" style="1" customWidth="1"/>
    <col min="8709" max="8961" width="9.140625" style="1"/>
    <col min="8962" max="8962" width="3.5703125" style="1" customWidth="1"/>
    <col min="8963" max="8964" width="26" style="1" customWidth="1"/>
    <col min="8965" max="9217" width="9.140625" style="1"/>
    <col min="9218" max="9218" width="3.5703125" style="1" customWidth="1"/>
    <col min="9219" max="9220" width="26" style="1" customWidth="1"/>
    <col min="9221" max="9473" width="9.140625" style="1"/>
    <col min="9474" max="9474" width="3.5703125" style="1" customWidth="1"/>
    <col min="9475" max="9476" width="26" style="1" customWidth="1"/>
    <col min="9477" max="9729" width="9.140625" style="1"/>
    <col min="9730" max="9730" width="3.5703125" style="1" customWidth="1"/>
    <col min="9731" max="9732" width="26" style="1" customWidth="1"/>
    <col min="9733" max="9985" width="9.140625" style="1"/>
    <col min="9986" max="9986" width="3.5703125" style="1" customWidth="1"/>
    <col min="9987" max="9988" width="26" style="1" customWidth="1"/>
    <col min="9989" max="10241" width="9.140625" style="1"/>
    <col min="10242" max="10242" width="3.5703125" style="1" customWidth="1"/>
    <col min="10243" max="10244" width="26" style="1" customWidth="1"/>
    <col min="10245" max="10497" width="9.140625" style="1"/>
    <col min="10498" max="10498" width="3.5703125" style="1" customWidth="1"/>
    <col min="10499" max="10500" width="26" style="1" customWidth="1"/>
    <col min="10501" max="10753" width="9.140625" style="1"/>
    <col min="10754" max="10754" width="3.5703125" style="1" customWidth="1"/>
    <col min="10755" max="10756" width="26" style="1" customWidth="1"/>
    <col min="10757" max="11009" width="9.140625" style="1"/>
    <col min="11010" max="11010" width="3.5703125" style="1" customWidth="1"/>
    <col min="11011" max="11012" width="26" style="1" customWidth="1"/>
    <col min="11013" max="11265" width="9.140625" style="1"/>
    <col min="11266" max="11266" width="3.5703125" style="1" customWidth="1"/>
    <col min="11267" max="11268" width="26" style="1" customWidth="1"/>
    <col min="11269" max="11521" width="9.140625" style="1"/>
    <col min="11522" max="11522" width="3.5703125" style="1" customWidth="1"/>
    <col min="11523" max="11524" width="26" style="1" customWidth="1"/>
    <col min="11525" max="11777" width="9.140625" style="1"/>
    <col min="11778" max="11778" width="3.5703125" style="1" customWidth="1"/>
    <col min="11779" max="11780" width="26" style="1" customWidth="1"/>
    <col min="11781" max="12033" width="9.140625" style="1"/>
    <col min="12034" max="12034" width="3.5703125" style="1" customWidth="1"/>
    <col min="12035" max="12036" width="26" style="1" customWidth="1"/>
    <col min="12037" max="12289" width="9.140625" style="1"/>
    <col min="12290" max="12290" width="3.5703125" style="1" customWidth="1"/>
    <col min="12291" max="12292" width="26" style="1" customWidth="1"/>
    <col min="12293" max="12545" width="9.140625" style="1"/>
    <col min="12546" max="12546" width="3.5703125" style="1" customWidth="1"/>
    <col min="12547" max="12548" width="26" style="1" customWidth="1"/>
    <col min="12549" max="12801" width="9.140625" style="1"/>
    <col min="12802" max="12802" width="3.5703125" style="1" customWidth="1"/>
    <col min="12803" max="12804" width="26" style="1" customWidth="1"/>
    <col min="12805" max="13057" width="9.140625" style="1"/>
    <col min="13058" max="13058" width="3.5703125" style="1" customWidth="1"/>
    <col min="13059" max="13060" width="26" style="1" customWidth="1"/>
    <col min="13061" max="13313" width="9.140625" style="1"/>
    <col min="13314" max="13314" width="3.5703125" style="1" customWidth="1"/>
    <col min="13315" max="13316" width="26" style="1" customWidth="1"/>
    <col min="13317" max="13569" width="9.140625" style="1"/>
    <col min="13570" max="13570" width="3.5703125" style="1" customWidth="1"/>
    <col min="13571" max="13572" width="26" style="1" customWidth="1"/>
    <col min="13573" max="13825" width="9.140625" style="1"/>
    <col min="13826" max="13826" width="3.5703125" style="1" customWidth="1"/>
    <col min="13827" max="13828" width="26" style="1" customWidth="1"/>
    <col min="13829" max="14081" width="9.140625" style="1"/>
    <col min="14082" max="14082" width="3.5703125" style="1" customWidth="1"/>
    <col min="14083" max="14084" width="26" style="1" customWidth="1"/>
    <col min="14085" max="14337" width="9.140625" style="1"/>
    <col min="14338" max="14338" width="3.5703125" style="1" customWidth="1"/>
    <col min="14339" max="14340" width="26" style="1" customWidth="1"/>
    <col min="14341" max="14593" width="9.140625" style="1"/>
    <col min="14594" max="14594" width="3.5703125" style="1" customWidth="1"/>
    <col min="14595" max="14596" width="26" style="1" customWidth="1"/>
    <col min="14597" max="14849" width="9.140625" style="1"/>
    <col min="14850" max="14850" width="3.5703125" style="1" customWidth="1"/>
    <col min="14851" max="14852" width="26" style="1" customWidth="1"/>
    <col min="14853" max="15105" width="9.140625" style="1"/>
    <col min="15106" max="15106" width="3.5703125" style="1" customWidth="1"/>
    <col min="15107" max="15108" width="26" style="1" customWidth="1"/>
    <col min="15109" max="15361" width="9.140625" style="1"/>
    <col min="15362" max="15362" width="3.5703125" style="1" customWidth="1"/>
    <col min="15363" max="15364" width="26" style="1" customWidth="1"/>
    <col min="15365" max="15617" width="9.140625" style="1"/>
    <col min="15618" max="15618" width="3.5703125" style="1" customWidth="1"/>
    <col min="15619" max="15620" width="26" style="1" customWidth="1"/>
    <col min="15621" max="15873" width="9.140625" style="1"/>
    <col min="15874" max="15874" width="3.5703125" style="1" customWidth="1"/>
    <col min="15875" max="15876" width="26" style="1" customWidth="1"/>
    <col min="15877" max="16129" width="9.140625" style="1"/>
    <col min="16130" max="16130" width="3.5703125" style="1" customWidth="1"/>
    <col min="16131" max="16132" width="26" style="1" customWidth="1"/>
    <col min="16133" max="16384" width="9.140625" style="1"/>
  </cols>
  <sheetData>
    <row r="1" spans="1:10" customFormat="1" ht="28.5" customHeight="1" x14ac:dyDescent="0.2">
      <c r="A1" s="267" t="s">
        <v>487</v>
      </c>
      <c r="B1" s="1"/>
      <c r="C1" s="165"/>
      <c r="D1" s="165"/>
      <c r="E1" s="165"/>
      <c r="F1" s="205"/>
      <c r="G1" s="205"/>
      <c r="H1" s="205"/>
      <c r="I1" s="205"/>
      <c r="J1" s="205"/>
    </row>
    <row r="2" spans="1:10" customFormat="1" ht="14.25" customHeight="1" x14ac:dyDescent="0.15">
      <c r="B2" s="166"/>
      <c r="C2" s="165"/>
      <c r="D2" s="165"/>
      <c r="E2" s="165"/>
      <c r="F2" s="205"/>
      <c r="G2" s="205"/>
      <c r="H2" s="205"/>
      <c r="I2" s="205"/>
      <c r="J2" s="205"/>
    </row>
    <row r="3" spans="1:10" s="164" customFormat="1" ht="14.25" customHeight="1" x14ac:dyDescent="0.15">
      <c r="A3" s="167" t="s">
        <v>188</v>
      </c>
      <c r="C3" s="168"/>
      <c r="D3" s="168"/>
      <c r="E3" s="168"/>
      <c r="F3" s="206"/>
      <c r="G3" s="206"/>
      <c r="H3" s="206"/>
      <c r="I3" s="206"/>
      <c r="J3" s="206"/>
    </row>
    <row r="4" spans="1:10" s="164" customFormat="1" ht="14.25" customHeight="1" x14ac:dyDescent="0.15">
      <c r="A4" s="168"/>
      <c r="B4" s="167"/>
      <c r="C4" s="168"/>
      <c r="D4" s="168"/>
      <c r="E4" s="168"/>
      <c r="F4" s="206"/>
      <c r="G4" s="206"/>
      <c r="H4" s="206"/>
      <c r="I4" s="206"/>
      <c r="J4" s="206"/>
    </row>
    <row r="5" spans="1:10" x14ac:dyDescent="0.2">
      <c r="A5" s="177"/>
      <c r="B5" s="189"/>
      <c r="C5" s="515" t="s">
        <v>192</v>
      </c>
      <c r="D5" s="515" t="s">
        <v>193</v>
      </c>
      <c r="E5" s="517"/>
    </row>
    <row r="6" spans="1:10" x14ac:dyDescent="0.2">
      <c r="A6" s="177"/>
      <c r="B6" s="190"/>
      <c r="C6" s="521"/>
      <c r="D6" s="521"/>
      <c r="E6" s="522"/>
    </row>
    <row r="7" spans="1:10" ht="12.75" customHeight="1" x14ac:dyDescent="0.2">
      <c r="A7" s="177"/>
      <c r="B7" s="203" t="s">
        <v>194</v>
      </c>
      <c r="C7" s="198" t="s">
        <v>195</v>
      </c>
      <c r="D7" s="519" t="s">
        <v>196</v>
      </c>
      <c r="E7" s="520"/>
    </row>
    <row r="8" spans="1:10" ht="25.5" customHeight="1" x14ac:dyDescent="0.2">
      <c r="A8" s="177"/>
      <c r="B8" s="204" t="s">
        <v>197</v>
      </c>
      <c r="C8" s="198" t="s">
        <v>291</v>
      </c>
      <c r="D8" s="519" t="s">
        <v>198</v>
      </c>
      <c r="E8" s="520"/>
    </row>
    <row r="9" spans="1:10" x14ac:dyDescent="0.2">
      <c r="A9" s="177"/>
      <c r="B9" s="204" t="s">
        <v>199</v>
      </c>
      <c r="C9" s="198" t="s">
        <v>200</v>
      </c>
      <c r="D9" s="519" t="s">
        <v>201</v>
      </c>
      <c r="E9" s="520"/>
    </row>
    <row r="10" spans="1:10" ht="25.5" customHeight="1" x14ac:dyDescent="0.2">
      <c r="A10" s="177"/>
      <c r="B10" s="204">
        <v>0</v>
      </c>
      <c r="C10" s="198" t="s">
        <v>202</v>
      </c>
      <c r="D10" s="198" t="s">
        <v>203</v>
      </c>
      <c r="E10" s="199"/>
    </row>
    <row r="11" spans="1:10" x14ac:dyDescent="0.2">
      <c r="A11" s="177"/>
      <c r="B11" s="202" t="s">
        <v>204</v>
      </c>
      <c r="C11" s="198" t="s">
        <v>205</v>
      </c>
      <c r="D11" s="198" t="s">
        <v>206</v>
      </c>
      <c r="E11" s="199"/>
    </row>
    <row r="12" spans="1:10" x14ac:dyDescent="0.2">
      <c r="A12" s="177"/>
      <c r="B12" s="202" t="s">
        <v>207</v>
      </c>
      <c r="C12" s="200" t="s">
        <v>208</v>
      </c>
      <c r="D12" s="200" t="s">
        <v>209</v>
      </c>
      <c r="E12" s="201"/>
    </row>
    <row r="13" spans="1:10" s="207" customFormat="1" x14ac:dyDescent="0.2">
      <c r="A13" s="177"/>
      <c r="B13" s="177"/>
      <c r="C13" s="177"/>
      <c r="D13" s="177"/>
      <c r="E13" s="177"/>
    </row>
    <row r="14" spans="1:10" s="207" customFormat="1" x14ac:dyDescent="0.2">
      <c r="A14" s="177"/>
      <c r="B14" s="177"/>
      <c r="C14" s="177"/>
      <c r="D14" s="177"/>
      <c r="E14" s="177"/>
    </row>
    <row r="15" spans="1:10" s="207" customFormat="1" x14ac:dyDescent="0.2">
      <c r="A15" s="177"/>
      <c r="B15" s="177"/>
      <c r="C15" s="177"/>
      <c r="D15" s="177"/>
      <c r="E15" s="177"/>
    </row>
    <row r="16" spans="1:10" s="207" customFormat="1" x14ac:dyDescent="0.2">
      <c r="A16" s="177"/>
      <c r="B16" s="177"/>
      <c r="C16" s="177"/>
      <c r="D16" s="177"/>
      <c r="E16" s="177"/>
    </row>
    <row r="17" spans="1:5" s="207" customFormat="1" x14ac:dyDescent="0.2">
      <c r="A17" s="177"/>
      <c r="B17" s="177"/>
      <c r="C17" s="177"/>
      <c r="D17" s="177"/>
      <c r="E17" s="177"/>
    </row>
    <row r="18" spans="1:5" s="207" customFormat="1" x14ac:dyDescent="0.2">
      <c r="A18" s="177"/>
      <c r="B18" s="177"/>
      <c r="C18" s="177"/>
      <c r="D18" s="177"/>
      <c r="E18" s="177"/>
    </row>
    <row r="19" spans="1:5" s="207" customFormat="1" x14ac:dyDescent="0.2">
      <c r="A19" s="177"/>
      <c r="B19" s="177"/>
      <c r="C19" s="177"/>
      <c r="D19" s="177"/>
      <c r="E19" s="177"/>
    </row>
    <row r="20" spans="1:5" s="207" customFormat="1" x14ac:dyDescent="0.2">
      <c r="A20" s="177"/>
      <c r="B20" s="177"/>
      <c r="C20" s="177"/>
      <c r="D20" s="177"/>
      <c r="E20" s="177"/>
    </row>
    <row r="21" spans="1:5" s="207" customFormat="1" x14ac:dyDescent="0.2">
      <c r="A21" s="177"/>
      <c r="B21" s="177"/>
      <c r="C21" s="177"/>
      <c r="D21" s="177"/>
      <c r="E21" s="177"/>
    </row>
    <row r="22" spans="1:5" s="207" customFormat="1" x14ac:dyDescent="0.2">
      <c r="A22" s="177"/>
      <c r="B22" s="177"/>
      <c r="C22" s="177"/>
      <c r="D22" s="177"/>
      <c r="E22" s="177"/>
    </row>
    <row r="23" spans="1:5" x14ac:dyDescent="0.2">
      <c r="A23" s="177"/>
      <c r="B23" s="177"/>
      <c r="C23" s="177"/>
      <c r="D23" s="177"/>
      <c r="E23" s="177"/>
    </row>
    <row r="24" spans="1:5" x14ac:dyDescent="0.2">
      <c r="A24" s="177"/>
      <c r="B24" s="177"/>
      <c r="C24" s="177"/>
      <c r="D24" s="177"/>
      <c r="E24" s="177"/>
    </row>
    <row r="25" spans="1:5" x14ac:dyDescent="0.2">
      <c r="A25" s="177"/>
      <c r="B25" s="177"/>
      <c r="C25" s="177"/>
      <c r="D25" s="177"/>
      <c r="E25" s="177"/>
    </row>
    <row r="26" spans="1:5" x14ac:dyDescent="0.2">
      <c r="A26" s="177"/>
      <c r="B26" s="177"/>
      <c r="C26" s="177"/>
      <c r="D26" s="177"/>
      <c r="E26" s="177"/>
    </row>
    <row r="27" spans="1:5" x14ac:dyDescent="0.2">
      <c r="A27" s="177"/>
      <c r="B27" s="177"/>
      <c r="C27" s="177"/>
      <c r="D27" s="177"/>
      <c r="E27" s="177"/>
    </row>
    <row r="28" spans="1:5" x14ac:dyDescent="0.2">
      <c r="A28" s="177"/>
      <c r="B28" s="177"/>
      <c r="C28" s="177"/>
      <c r="D28" s="177"/>
      <c r="E28" s="177"/>
    </row>
    <row r="29" spans="1:5" x14ac:dyDescent="0.2">
      <c r="A29" s="177"/>
      <c r="B29" s="177"/>
      <c r="C29" s="177"/>
      <c r="D29" s="177"/>
      <c r="E29" s="177"/>
    </row>
    <row r="30" spans="1:5" x14ac:dyDescent="0.2">
      <c r="A30" s="177"/>
      <c r="B30" s="177"/>
      <c r="C30" s="177"/>
      <c r="D30" s="177"/>
      <c r="E30" s="177"/>
    </row>
    <row r="31" spans="1:5" x14ac:dyDescent="0.2">
      <c r="A31" s="177"/>
      <c r="B31" s="177"/>
      <c r="C31" s="177"/>
      <c r="D31" s="177"/>
      <c r="E31" s="177"/>
    </row>
    <row r="32" spans="1:5" x14ac:dyDescent="0.2">
      <c r="A32" s="177"/>
      <c r="B32" s="177"/>
      <c r="C32" s="177"/>
      <c r="D32" s="177"/>
      <c r="E32" s="177"/>
    </row>
    <row r="33" spans="1:5" x14ac:dyDescent="0.2">
      <c r="A33" s="177"/>
      <c r="B33" s="177"/>
      <c r="C33" s="177"/>
      <c r="D33" s="177"/>
      <c r="E33" s="177"/>
    </row>
    <row r="34" spans="1:5" x14ac:dyDescent="0.2">
      <c r="A34" s="177"/>
      <c r="B34" s="177"/>
      <c r="C34" s="177"/>
      <c r="D34" s="177"/>
      <c r="E34" s="177"/>
    </row>
    <row r="35" spans="1:5" x14ac:dyDescent="0.2">
      <c r="A35" s="177"/>
      <c r="B35" s="177"/>
      <c r="C35" s="177"/>
      <c r="D35" s="177"/>
      <c r="E35" s="177"/>
    </row>
    <row r="36" spans="1:5" x14ac:dyDescent="0.2">
      <c r="A36" s="177"/>
      <c r="B36" s="177"/>
      <c r="C36" s="177"/>
      <c r="D36" s="177"/>
      <c r="E36" s="177"/>
    </row>
    <row r="37" spans="1:5" x14ac:dyDescent="0.2">
      <c r="A37" s="177"/>
      <c r="B37" s="177"/>
      <c r="C37" s="177"/>
      <c r="D37" s="177"/>
      <c r="E37" s="177"/>
    </row>
    <row r="38" spans="1:5" x14ac:dyDescent="0.2">
      <c r="A38" s="177"/>
      <c r="B38" s="177"/>
      <c r="C38" s="177"/>
      <c r="D38" s="177"/>
      <c r="E38" s="177"/>
    </row>
  </sheetData>
  <mergeCells count="5">
    <mergeCell ref="D8:E8"/>
    <mergeCell ref="D9:E9"/>
    <mergeCell ref="C5:C6"/>
    <mergeCell ref="D5:E6"/>
    <mergeCell ref="D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zoomScaleNormal="100" zoomScaleSheetLayoutView="100" workbookViewId="0"/>
  </sheetViews>
  <sheetFormatPr defaultRowHeight="15" x14ac:dyDescent="0.25"/>
  <cols>
    <col min="1" max="16384" width="9.140625" style="282"/>
  </cols>
  <sheetData>
    <row r="1" spans="1:13" ht="30" x14ac:dyDescent="0.25">
      <c r="A1" s="280" t="s">
        <v>521</v>
      </c>
      <c r="B1" s="281"/>
    </row>
    <row r="2" spans="1:13" ht="15" customHeight="1" x14ac:dyDescent="0.25">
      <c r="A2" s="280"/>
    </row>
    <row r="3" spans="1:13" s="284" customFormat="1" ht="57.75" customHeight="1" x14ac:dyDescent="0.25">
      <c r="A3" s="465" t="s">
        <v>522</v>
      </c>
      <c r="B3" s="465"/>
      <c r="C3" s="465"/>
      <c r="D3" s="465"/>
      <c r="E3" s="465"/>
      <c r="F3" s="465"/>
      <c r="G3" s="465"/>
      <c r="H3" s="465"/>
      <c r="I3" s="465"/>
      <c r="J3" s="465"/>
      <c r="K3" s="283"/>
      <c r="L3" s="283"/>
      <c r="M3" s="283"/>
    </row>
    <row r="4" spans="1:13" s="285" customFormat="1" ht="39" customHeight="1" x14ac:dyDescent="0.15">
      <c r="A4" s="467" t="s">
        <v>595</v>
      </c>
      <c r="B4" s="467"/>
      <c r="C4" s="467"/>
      <c r="D4" s="467"/>
      <c r="E4" s="467"/>
      <c r="F4" s="467"/>
      <c r="G4" s="467"/>
      <c r="H4" s="467"/>
      <c r="I4" s="467"/>
      <c r="J4" s="467"/>
    </row>
    <row r="5" spans="1:13" x14ac:dyDescent="0.25">
      <c r="A5" s="286"/>
    </row>
    <row r="6" spans="1:13" ht="24" customHeight="1" x14ac:dyDescent="0.25">
      <c r="A6" s="287" t="s">
        <v>523</v>
      </c>
    </row>
    <row r="7" spans="1:13" ht="63" customHeight="1" x14ac:dyDescent="0.25">
      <c r="A7" s="465" t="s">
        <v>524</v>
      </c>
      <c r="B7" s="465"/>
      <c r="C7" s="465"/>
      <c r="D7" s="465"/>
      <c r="E7" s="465"/>
      <c r="F7" s="465"/>
      <c r="G7" s="465"/>
      <c r="H7" s="465"/>
      <c r="I7" s="465"/>
      <c r="J7" s="465"/>
    </row>
    <row r="8" spans="1:13" s="284" customFormat="1" ht="49.5" customHeight="1" x14ac:dyDescent="0.25">
      <c r="A8" s="465" t="s">
        <v>525</v>
      </c>
      <c r="B8" s="465"/>
      <c r="C8" s="465"/>
      <c r="D8" s="465"/>
      <c r="E8" s="465"/>
      <c r="F8" s="465"/>
      <c r="G8" s="465"/>
      <c r="H8" s="465"/>
      <c r="I8" s="465"/>
      <c r="J8" s="465"/>
      <c r="K8" s="283"/>
      <c r="L8" s="283"/>
      <c r="M8" s="283"/>
    </row>
    <row r="10" spans="1:13" ht="25.5" customHeight="1" x14ac:dyDescent="0.25">
      <c r="A10" s="287" t="s">
        <v>526</v>
      </c>
    </row>
    <row r="11" spans="1:13" s="284" customFormat="1" ht="101.25" customHeight="1" x14ac:dyDescent="0.25">
      <c r="A11" s="465" t="s">
        <v>527</v>
      </c>
      <c r="B11" s="465"/>
      <c r="C11" s="465"/>
      <c r="D11" s="465"/>
      <c r="E11" s="465"/>
      <c r="F11" s="465"/>
      <c r="G11" s="465"/>
      <c r="H11" s="465"/>
      <c r="I11" s="465"/>
      <c r="J11" s="465"/>
      <c r="K11" s="283"/>
      <c r="L11" s="283"/>
      <c r="M11" s="283"/>
    </row>
    <row r="12" spans="1:13" x14ac:dyDescent="0.25">
      <c r="A12" s="288"/>
    </row>
    <row r="13" spans="1:13" ht="23.25" x14ac:dyDescent="0.25">
      <c r="A13" s="287" t="s">
        <v>528</v>
      </c>
    </row>
    <row r="14" spans="1:13" s="289" customFormat="1" ht="38.25" customHeight="1" x14ac:dyDescent="0.25">
      <c r="A14" s="465" t="s">
        <v>529</v>
      </c>
      <c r="B14" s="465"/>
      <c r="C14" s="465"/>
      <c r="D14" s="465"/>
      <c r="E14" s="465"/>
      <c r="F14" s="465"/>
      <c r="G14" s="465"/>
      <c r="H14" s="465"/>
      <c r="I14" s="465"/>
      <c r="J14" s="465"/>
      <c r="K14" s="283"/>
      <c r="L14" s="283"/>
      <c r="M14" s="283"/>
    </row>
    <row r="16" spans="1:13" ht="23.25" x14ac:dyDescent="0.25">
      <c r="A16" s="287" t="s">
        <v>530</v>
      </c>
    </row>
    <row r="17" spans="1:13" s="289" customFormat="1" ht="54.75" customHeight="1" x14ac:dyDescent="0.25">
      <c r="A17" s="465" t="s">
        <v>531</v>
      </c>
      <c r="B17" s="465"/>
      <c r="C17" s="465"/>
      <c r="D17" s="465"/>
      <c r="E17" s="465"/>
      <c r="F17" s="465"/>
      <c r="G17" s="465"/>
      <c r="H17" s="465"/>
      <c r="I17" s="465"/>
      <c r="J17" s="465"/>
      <c r="K17" s="283"/>
      <c r="L17" s="283"/>
      <c r="M17" s="283"/>
    </row>
    <row r="19" spans="1:13" ht="23.25" x14ac:dyDescent="0.25">
      <c r="A19" s="287" t="s">
        <v>532</v>
      </c>
    </row>
    <row r="20" spans="1:13" s="289" customFormat="1" ht="104.25" customHeight="1" x14ac:dyDescent="0.25">
      <c r="A20" s="465" t="s">
        <v>533</v>
      </c>
      <c r="B20" s="465"/>
      <c r="C20" s="465"/>
      <c r="D20" s="465"/>
      <c r="E20" s="465"/>
      <c r="F20" s="465"/>
      <c r="G20" s="465"/>
      <c r="H20" s="465"/>
      <c r="I20" s="465"/>
      <c r="J20" s="465"/>
      <c r="K20" s="283"/>
      <c r="L20" s="283"/>
      <c r="M20" s="283"/>
    </row>
    <row r="22" spans="1:13" ht="23.25" x14ac:dyDescent="0.25">
      <c r="A22" s="287" t="s">
        <v>534</v>
      </c>
    </row>
    <row r="23" spans="1:13" s="289" customFormat="1" ht="26.25" customHeight="1" x14ac:dyDescent="0.25">
      <c r="A23" s="465" t="str">
        <f>CONCATENATE("Rapporten avser statistik för kvartal ",MID(Titel!B11,26,10)," år",MID(Titel!B11,10,5),".")</f>
        <v>Rapporten avser statistik för kvartal 2 år 2015.</v>
      </c>
      <c r="B23" s="465"/>
      <c r="C23" s="465"/>
      <c r="D23" s="465"/>
      <c r="E23" s="465"/>
      <c r="F23" s="465"/>
      <c r="G23" s="465"/>
      <c r="H23" s="465"/>
      <c r="I23" s="465"/>
      <c r="J23" s="465"/>
      <c r="K23" s="283"/>
      <c r="L23" s="283"/>
      <c r="M23" s="283"/>
    </row>
    <row r="25" spans="1:13" ht="23.25" x14ac:dyDescent="0.25">
      <c r="A25" s="287" t="s">
        <v>535</v>
      </c>
    </row>
    <row r="26" spans="1:13" s="289" customFormat="1" ht="39.75" customHeight="1" x14ac:dyDescent="0.25">
      <c r="A26" s="465" t="s">
        <v>536</v>
      </c>
      <c r="B26" s="465"/>
      <c r="C26" s="465"/>
      <c r="D26" s="465"/>
      <c r="E26" s="465"/>
      <c r="F26" s="465"/>
      <c r="G26" s="465"/>
      <c r="H26" s="465"/>
      <c r="I26" s="465"/>
      <c r="J26" s="465"/>
      <c r="K26" s="283"/>
      <c r="L26" s="283"/>
      <c r="M26" s="283"/>
    </row>
    <row r="28" spans="1:13" ht="23.25" x14ac:dyDescent="0.25">
      <c r="A28" s="287" t="s">
        <v>537</v>
      </c>
    </row>
    <row r="29" spans="1:13" s="284" customFormat="1" ht="59.25" customHeight="1" x14ac:dyDescent="0.25">
      <c r="A29" s="465" t="s">
        <v>538</v>
      </c>
      <c r="B29" s="465"/>
      <c r="C29" s="465"/>
      <c r="D29" s="465"/>
      <c r="E29" s="465"/>
      <c r="F29" s="465"/>
      <c r="G29" s="465"/>
      <c r="H29" s="465"/>
      <c r="I29" s="465"/>
      <c r="J29" s="465"/>
      <c r="K29" s="283"/>
      <c r="L29" s="283"/>
      <c r="M29" s="283"/>
    </row>
    <row r="30" spans="1:13" s="284" customFormat="1" ht="37.5" customHeight="1" x14ac:dyDescent="0.25">
      <c r="A30" s="465" t="s">
        <v>539</v>
      </c>
      <c r="B30" s="465"/>
      <c r="C30" s="465"/>
      <c r="D30" s="465"/>
      <c r="E30" s="465"/>
      <c r="F30" s="465"/>
      <c r="G30" s="465"/>
      <c r="H30" s="465"/>
      <c r="I30" s="465"/>
      <c r="J30" s="465"/>
      <c r="K30" s="283"/>
      <c r="L30" s="283"/>
      <c r="M30" s="283"/>
    </row>
    <row r="31" spans="1:13" s="284" customFormat="1" ht="53.25" customHeight="1" x14ac:dyDescent="0.25">
      <c r="A31" s="465" t="s">
        <v>540</v>
      </c>
      <c r="B31" s="465"/>
      <c r="C31" s="465"/>
      <c r="D31" s="465"/>
      <c r="E31" s="465"/>
      <c r="F31" s="465"/>
      <c r="G31" s="465"/>
      <c r="H31" s="465"/>
      <c r="I31" s="465"/>
      <c r="J31" s="465"/>
      <c r="K31" s="283"/>
      <c r="L31" s="283"/>
      <c r="M31" s="283"/>
    </row>
    <row r="32" spans="1:13" x14ac:dyDescent="0.25">
      <c r="A32" s="290"/>
    </row>
    <row r="33" spans="1:14" ht="23.25" x14ac:dyDescent="0.25">
      <c r="A33" s="287" t="s">
        <v>578</v>
      </c>
      <c r="K33" s="324"/>
    </row>
    <row r="34" spans="1:14" s="284" customFormat="1" ht="57" customHeight="1" x14ac:dyDescent="0.25">
      <c r="A34" s="465" t="s">
        <v>557</v>
      </c>
      <c r="B34" s="465"/>
      <c r="C34" s="465"/>
      <c r="D34" s="465"/>
      <c r="E34" s="465"/>
      <c r="F34" s="465"/>
      <c r="G34" s="465"/>
      <c r="H34" s="465"/>
      <c r="I34" s="465"/>
      <c r="J34" s="465"/>
      <c r="K34" s="283"/>
      <c r="L34" s="283"/>
      <c r="M34" s="328"/>
    </row>
    <row r="35" spans="1:14" s="284" customFormat="1" ht="101.25" customHeight="1" x14ac:dyDescent="0.25">
      <c r="A35" s="465" t="s">
        <v>607</v>
      </c>
      <c r="B35" s="465"/>
      <c r="C35" s="465"/>
      <c r="D35" s="465"/>
      <c r="E35" s="465"/>
      <c r="F35" s="465"/>
      <c r="G35" s="465"/>
      <c r="H35" s="465"/>
      <c r="I35" s="465"/>
      <c r="J35" s="465"/>
      <c r="K35" s="283"/>
      <c r="L35" s="283"/>
      <c r="M35" s="283"/>
    </row>
    <row r="36" spans="1:14" s="284" customFormat="1" ht="40.5" customHeight="1" x14ac:dyDescent="0.25">
      <c r="A36" s="465" t="s">
        <v>541</v>
      </c>
      <c r="B36" s="465"/>
      <c r="C36" s="465"/>
      <c r="D36" s="465"/>
      <c r="E36" s="465"/>
      <c r="F36" s="465"/>
      <c r="G36" s="465"/>
      <c r="H36" s="465"/>
      <c r="I36" s="465"/>
      <c r="J36" s="465"/>
      <c r="K36" s="283"/>
      <c r="L36" s="283"/>
      <c r="M36" s="283"/>
    </row>
    <row r="37" spans="1:14" ht="15" customHeight="1" x14ac:dyDescent="0.25"/>
    <row r="38" spans="1:14" ht="23.25" x14ac:dyDescent="0.25">
      <c r="A38" s="287" t="s">
        <v>542</v>
      </c>
      <c r="L38" s="316"/>
    </row>
    <row r="39" spans="1:14" s="284" customFormat="1" ht="75.75" customHeight="1" x14ac:dyDescent="0.25">
      <c r="A39" s="465" t="s">
        <v>543</v>
      </c>
      <c r="B39" s="465"/>
      <c r="C39" s="465"/>
      <c r="D39" s="465"/>
      <c r="E39" s="465"/>
      <c r="F39" s="465"/>
      <c r="G39" s="465"/>
      <c r="H39" s="465"/>
      <c r="I39" s="465"/>
      <c r="J39" s="465"/>
      <c r="K39" s="283"/>
      <c r="L39" s="283"/>
      <c r="M39" s="283"/>
      <c r="N39" s="329"/>
    </row>
    <row r="41" spans="1:14" ht="23.25" x14ac:dyDescent="0.25">
      <c r="A41" s="287" t="s">
        <v>544</v>
      </c>
    </row>
    <row r="42" spans="1:14" s="289" customFormat="1" ht="29.25" customHeight="1" x14ac:dyDescent="0.25">
      <c r="A42" s="465" t="s">
        <v>545</v>
      </c>
      <c r="B42" s="465"/>
      <c r="C42" s="465"/>
      <c r="D42" s="465"/>
      <c r="E42" s="465"/>
      <c r="F42" s="465"/>
      <c r="G42" s="465"/>
      <c r="H42" s="465"/>
      <c r="I42" s="465"/>
      <c r="J42" s="465"/>
      <c r="K42" s="283"/>
      <c r="L42" s="283"/>
      <c r="M42" s="283"/>
    </row>
    <row r="44" spans="1:14" ht="23.25" x14ac:dyDescent="0.25">
      <c r="A44" s="287" t="s">
        <v>546</v>
      </c>
    </row>
    <row r="45" spans="1:14" s="284" customFormat="1" ht="33" customHeight="1" x14ac:dyDescent="0.25">
      <c r="A45" s="465" t="s">
        <v>547</v>
      </c>
      <c r="B45" s="465"/>
      <c r="C45" s="465"/>
      <c r="D45" s="465"/>
      <c r="E45" s="465"/>
      <c r="F45" s="465"/>
      <c r="G45" s="465"/>
      <c r="H45" s="465"/>
      <c r="I45" s="465"/>
      <c r="J45" s="465"/>
      <c r="K45" s="283"/>
      <c r="L45" s="283"/>
      <c r="M45" s="283"/>
    </row>
    <row r="46" spans="1:14" s="284" customFormat="1" ht="57.75" customHeight="1" x14ac:dyDescent="0.25">
      <c r="A46" s="465" t="s">
        <v>548</v>
      </c>
      <c r="B46" s="465"/>
      <c r="C46" s="465"/>
      <c r="D46" s="465"/>
      <c r="E46" s="465"/>
      <c r="F46" s="465"/>
      <c r="G46" s="465"/>
      <c r="H46" s="465"/>
      <c r="I46" s="465"/>
      <c r="J46" s="465"/>
      <c r="K46" s="283"/>
      <c r="L46" s="283"/>
      <c r="M46" s="283"/>
    </row>
    <row r="47" spans="1:14" s="284" customFormat="1" ht="31.5" customHeight="1" x14ac:dyDescent="0.25">
      <c r="A47" s="465" t="s">
        <v>549</v>
      </c>
      <c r="B47" s="465"/>
      <c r="C47" s="465"/>
      <c r="D47" s="465"/>
      <c r="E47" s="465"/>
      <c r="F47" s="465"/>
      <c r="G47" s="465"/>
      <c r="H47" s="465"/>
      <c r="I47" s="465"/>
      <c r="J47" s="465"/>
      <c r="K47" s="283"/>
      <c r="L47" s="283"/>
      <c r="M47" s="283"/>
    </row>
    <row r="49" spans="1:13" ht="23.25" x14ac:dyDescent="0.25">
      <c r="A49" s="287" t="s">
        <v>550</v>
      </c>
    </row>
    <row r="50" spans="1:13" s="289" customFormat="1" ht="106.5" customHeight="1" x14ac:dyDescent="0.25">
      <c r="A50" s="466" t="s">
        <v>579</v>
      </c>
      <c r="B50" s="466"/>
      <c r="C50" s="466"/>
      <c r="D50" s="466"/>
      <c r="E50" s="466"/>
      <c r="F50" s="466"/>
      <c r="G50" s="466"/>
      <c r="H50" s="466"/>
      <c r="I50" s="466"/>
      <c r="J50" s="466"/>
      <c r="K50" s="283"/>
      <c r="L50" s="283"/>
      <c r="M50" s="328"/>
    </row>
    <row r="52" spans="1:13" ht="23.25" x14ac:dyDescent="0.25">
      <c r="A52" s="287" t="s">
        <v>551</v>
      </c>
    </row>
    <row r="53" spans="1:13" s="289" customFormat="1" ht="42.75" customHeight="1" x14ac:dyDescent="0.25">
      <c r="A53" s="465" t="s">
        <v>552</v>
      </c>
      <c r="B53" s="465"/>
      <c r="C53" s="465"/>
      <c r="D53" s="465"/>
      <c r="E53" s="465"/>
      <c r="F53" s="465"/>
      <c r="G53" s="465"/>
      <c r="H53" s="465"/>
      <c r="I53" s="465"/>
      <c r="J53" s="465"/>
      <c r="K53" s="283"/>
      <c r="L53" s="283"/>
      <c r="M53" s="283"/>
    </row>
    <row r="54" spans="1:13" s="289" customFormat="1" ht="63" customHeight="1" x14ac:dyDescent="0.25">
      <c r="A54" s="465" t="s">
        <v>558</v>
      </c>
      <c r="B54" s="465"/>
      <c r="C54" s="465"/>
      <c r="D54" s="465"/>
      <c r="E54" s="465"/>
      <c r="F54" s="465"/>
      <c r="G54" s="465"/>
      <c r="H54" s="465"/>
      <c r="I54" s="465"/>
      <c r="J54" s="465"/>
      <c r="K54" s="283"/>
      <c r="L54" s="283"/>
      <c r="M54" s="283"/>
    </row>
    <row r="56" spans="1:13" ht="23.25" x14ac:dyDescent="0.25">
      <c r="A56" s="287" t="s">
        <v>553</v>
      </c>
    </row>
    <row r="57" spans="1:13" s="289" customFormat="1" ht="36" customHeight="1" x14ac:dyDescent="0.25">
      <c r="A57" s="465" t="s">
        <v>554</v>
      </c>
      <c r="B57" s="465"/>
      <c r="C57" s="465"/>
      <c r="D57" s="465"/>
      <c r="E57" s="465"/>
      <c r="F57" s="465"/>
      <c r="G57" s="465"/>
      <c r="H57" s="465"/>
      <c r="I57" s="465"/>
      <c r="J57" s="465"/>
      <c r="K57" s="283"/>
      <c r="L57" s="283"/>
      <c r="M57" s="283"/>
    </row>
    <row r="59" spans="1:13" ht="23.25" x14ac:dyDescent="0.25">
      <c r="A59" s="287" t="s">
        <v>555</v>
      </c>
    </row>
    <row r="60" spans="1:13" s="289" customFormat="1" ht="60.75" customHeight="1" x14ac:dyDescent="0.25">
      <c r="A60" s="465" t="s">
        <v>556</v>
      </c>
      <c r="B60" s="465"/>
      <c r="C60" s="465"/>
      <c r="D60" s="465"/>
      <c r="E60" s="465"/>
      <c r="F60" s="465"/>
      <c r="G60" s="465"/>
      <c r="H60" s="465"/>
      <c r="I60" s="465"/>
      <c r="J60" s="465"/>
      <c r="K60" s="283"/>
      <c r="L60" s="283"/>
      <c r="M60" s="283"/>
    </row>
  </sheetData>
  <mergeCells count="26">
    <mergeCell ref="A14:J14"/>
    <mergeCell ref="A3:J3"/>
    <mergeCell ref="A4:J4"/>
    <mergeCell ref="A7:J7"/>
    <mergeCell ref="A8:J8"/>
    <mergeCell ref="A11:J11"/>
    <mergeCell ref="A42:J42"/>
    <mergeCell ref="A17:J17"/>
    <mergeCell ref="A20:J20"/>
    <mergeCell ref="A23:J23"/>
    <mergeCell ref="A26:J26"/>
    <mergeCell ref="A29:J29"/>
    <mergeCell ref="A30:J30"/>
    <mergeCell ref="A31:J31"/>
    <mergeCell ref="A34:J34"/>
    <mergeCell ref="A35:J35"/>
    <mergeCell ref="A36:J36"/>
    <mergeCell ref="A39:J39"/>
    <mergeCell ref="A57:J57"/>
    <mergeCell ref="A60:J60"/>
    <mergeCell ref="A45:J45"/>
    <mergeCell ref="A46:J46"/>
    <mergeCell ref="A47:J47"/>
    <mergeCell ref="A50:J50"/>
    <mergeCell ref="A53:J53"/>
    <mergeCell ref="A54:J54"/>
  </mergeCells>
  <hyperlinks>
    <hyperlink ref="A4:J4" r:id="rId1" display="Sjötrafik publiceras elektroniskt fem gånger per år. Planerade publikationer framgår på Trafikanalys hemsida (http://www.trafa.se/) under rubriken Statistik."/>
  </hyperlinks>
  <pageMargins left="0.7" right="0.7" top="0.75" bottom="0.75" header="0.3" footer="0.3"/>
  <pageSetup paperSize="9" scale="93" orientation="portrait" r:id="rId2"/>
  <rowBreaks count="2" manualBreakCount="2">
    <brk id="21"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F46"/>
  <sheetViews>
    <sheetView showGridLines="0" zoomScaleNormal="100" zoomScaleSheetLayoutView="100" workbookViewId="0"/>
  </sheetViews>
  <sheetFormatPr defaultRowHeight="15" x14ac:dyDescent="0.25"/>
  <cols>
    <col min="1" max="1" width="3.28515625" style="160" customWidth="1"/>
    <col min="2" max="2" width="13.42578125" style="160" customWidth="1"/>
    <col min="3" max="3" width="126" style="160" customWidth="1"/>
    <col min="4" max="16384" width="9.140625" style="160"/>
  </cols>
  <sheetData>
    <row r="1" spans="1:6" ht="35.25" x14ac:dyDescent="0.25">
      <c r="C1" s="163" t="s">
        <v>191</v>
      </c>
    </row>
    <row r="2" spans="1:6" x14ac:dyDescent="0.25">
      <c r="A2" s="262"/>
      <c r="B2" s="262"/>
      <c r="C2" s="262"/>
      <c r="D2" s="262"/>
    </row>
    <row r="3" spans="1:6" x14ac:dyDescent="0.25">
      <c r="A3" s="262"/>
      <c r="B3" s="262"/>
      <c r="C3" s="260" t="str">
        <f>CONCATENATE(MID(Sammanfattning–Summary!A1,1,21))</f>
        <v>Sammanfattningstabell</v>
      </c>
      <c r="D3" s="262"/>
    </row>
    <row r="4" spans="1:6" x14ac:dyDescent="0.25">
      <c r="A4" s="262"/>
      <c r="B4" s="262"/>
      <c r="C4" s="256" t="str">
        <f>CONCATENATE(MID(Sammanfattning–Summary!A2,1,13))</f>
        <v>Summary table</v>
      </c>
      <c r="D4" s="262"/>
    </row>
    <row r="5" spans="1:6" ht="15" customHeight="1" x14ac:dyDescent="0.25">
      <c r="A5" s="262"/>
      <c r="B5" s="262"/>
      <c r="C5" s="262"/>
      <c r="D5" s="262"/>
    </row>
    <row r="6" spans="1:6" ht="15" customHeight="1" x14ac:dyDescent="0.25">
      <c r="A6" s="262"/>
      <c r="B6" s="255" t="str">
        <f>'Tabell 1A'!A1</f>
        <v xml:space="preserve">Tabell 1A </v>
      </c>
      <c r="C6" s="255" t="str">
        <f>MID('Tabell 1A'!A2,1,200)</f>
        <v>Hanterad godsmängd i svenska hamnar, utrikes och inrikes trafik, fördelad efter lasttyper. Kvantitet i 1 000-tal ton</v>
      </c>
      <c r="D6" s="262"/>
    </row>
    <row r="7" spans="1:6" x14ac:dyDescent="0.25">
      <c r="A7" s="262"/>
      <c r="B7" s="256" t="s">
        <v>10</v>
      </c>
      <c r="C7" s="257" t="str">
        <f>MID('Tabell 1A'!A3,1,200)</f>
        <v>Share of types of cargo handled in Swedish ports, foreign and domestic traffic. Quantity in 1,000 tonnes</v>
      </c>
      <c r="D7" s="262"/>
    </row>
    <row r="8" spans="1:6" x14ac:dyDescent="0.25">
      <c r="A8" s="262"/>
      <c r="B8" s="262"/>
      <c r="C8" s="262"/>
      <c r="D8" s="262"/>
    </row>
    <row r="9" spans="1:6" s="162" customFormat="1" x14ac:dyDescent="0.15">
      <c r="A9" s="258"/>
      <c r="B9" s="259" t="s">
        <v>9</v>
      </c>
      <c r="C9" s="260" t="str">
        <f>MID('Tabell 1B'!A2,1,300)</f>
        <v>Hanterad godsmängd i svenska hamnar efter typ av trafik. Kvantitet i 1 000-tal ton</v>
      </c>
      <c r="D9" s="261"/>
    </row>
    <row r="10" spans="1:6" x14ac:dyDescent="0.25">
      <c r="A10" s="262"/>
      <c r="B10" s="256" t="s">
        <v>8</v>
      </c>
      <c r="C10" s="256" t="str">
        <f>MID('Tabell 1B'!A3,1,300)</f>
        <v>Goods handled in Swedish ports by type of traffic. Quantity in 1,000 tonnes</v>
      </c>
      <c r="D10" s="353"/>
    </row>
    <row r="11" spans="1:6" x14ac:dyDescent="0.25">
      <c r="A11" s="262"/>
      <c r="B11" s="262"/>
      <c r="C11" s="262"/>
      <c r="D11" s="262"/>
    </row>
    <row r="12" spans="1:6" x14ac:dyDescent="0.25">
      <c r="A12" s="262"/>
      <c r="B12" s="260" t="str">
        <f>'Tabell 2'!A1</f>
        <v>Tabell 2</v>
      </c>
      <c r="C12" s="260" t="str">
        <f>CONCATENATE(MID('Tabell 2'!A2,1,300))</f>
        <v xml:space="preserve">Ankommande och avresande passagerare i svenska hamnar efter typ av trafik, 1 000-tal </v>
      </c>
      <c r="D12" s="262"/>
    </row>
    <row r="13" spans="1:6" x14ac:dyDescent="0.25">
      <c r="A13" s="262"/>
      <c r="B13" s="256" t="s">
        <v>7</v>
      </c>
      <c r="C13" s="256" t="str">
        <f>CONCATENATE(MID('Tabell 2'!A3,1,300))</f>
        <v>Embarking and disembarking seaborne passengers in Swedish ports by type of traffic, 1,000s</v>
      </c>
      <c r="D13" s="262"/>
    </row>
    <row r="14" spans="1:6" x14ac:dyDescent="0.25">
      <c r="A14" s="262"/>
      <c r="B14" s="262"/>
      <c r="C14" s="262"/>
      <c r="D14" s="262"/>
    </row>
    <row r="15" spans="1:6" x14ac:dyDescent="0.25">
      <c r="A15" s="262"/>
      <c r="B15" s="260" t="str">
        <f>'Tabell 3A'!A1</f>
        <v>Tabell 3A</v>
      </c>
      <c r="C15" s="260" t="str">
        <f>CONCATENATE('Tabell 3A'!A2)</f>
        <v>Antal fartygsanlöp i svenska hamnar, ankommande fartyg</v>
      </c>
      <c r="D15" s="262"/>
    </row>
    <row r="16" spans="1:6" x14ac:dyDescent="0.25">
      <c r="A16" s="262"/>
      <c r="B16" s="256" t="s">
        <v>6</v>
      </c>
      <c r="C16" s="256" t="str">
        <f>CONCATENATE('Tabell 3A'!A3)</f>
        <v>Vessels entered in Swedish ports, foreign and domestic traffic</v>
      </c>
      <c r="D16" s="262"/>
      <c r="F16" s="322"/>
    </row>
    <row r="17" spans="1:6" x14ac:dyDescent="0.25">
      <c r="A17" s="262"/>
      <c r="B17" s="262"/>
      <c r="C17" s="262"/>
      <c r="D17" s="262"/>
    </row>
    <row r="18" spans="1:6" x14ac:dyDescent="0.25">
      <c r="A18" s="262"/>
      <c r="B18" s="260" t="str">
        <f>'Tabell 3B'!A1</f>
        <v>Tabell 3B</v>
      </c>
      <c r="C18" s="260" t="str">
        <f>CONCATENATE('Tabell 3B'!A2)</f>
        <v>Antal fartygsanlöp i svenska hamnar, avgående fartyg</v>
      </c>
      <c r="D18" s="262"/>
    </row>
    <row r="19" spans="1:6" x14ac:dyDescent="0.25">
      <c r="A19" s="262"/>
      <c r="B19" s="256" t="s">
        <v>5</v>
      </c>
      <c r="C19" s="256" t="str">
        <f>CONCATENATE('Tabell 3B'!A3)</f>
        <v>Vessels cleared in Swedish ports, foreign and domestic traffic</v>
      </c>
      <c r="D19" s="262"/>
      <c r="F19" s="322"/>
    </row>
    <row r="20" spans="1:6" x14ac:dyDescent="0.25">
      <c r="A20" s="262"/>
      <c r="B20" s="262"/>
      <c r="C20" s="262"/>
      <c r="D20" s="262"/>
    </row>
    <row r="21" spans="1:6" x14ac:dyDescent="0.25">
      <c r="A21" s="262"/>
      <c r="B21" s="260" t="s">
        <v>81</v>
      </c>
      <c r="C21" s="260" t="str">
        <f>CONCATENATE('Tabell 4A'!A2)</f>
        <v>Passagerare, passagerarfartyg och färjor i utrikes sjöfart, ankomna till Sverige</v>
      </c>
      <c r="D21" s="262"/>
    </row>
    <row r="22" spans="1:6" x14ac:dyDescent="0.25">
      <c r="A22" s="262"/>
      <c r="B22" s="256" t="s">
        <v>4</v>
      </c>
      <c r="C22" s="256" t="str">
        <f>CONCATENATE('Tabell 4A'!A3)</f>
        <v>Passengers, passenger vessels and ferries entering from foreign ports to Sweden</v>
      </c>
      <c r="D22" s="262"/>
      <c r="F22" s="322"/>
    </row>
    <row r="23" spans="1:6" x14ac:dyDescent="0.25">
      <c r="A23" s="262"/>
      <c r="B23" s="262"/>
      <c r="C23" s="262"/>
      <c r="D23" s="262"/>
    </row>
    <row r="24" spans="1:6" x14ac:dyDescent="0.25">
      <c r="A24" s="262"/>
      <c r="B24" s="260" t="str">
        <f>'Tabell 4B'!A1</f>
        <v>Tabell 4B</v>
      </c>
      <c r="C24" s="260" t="str">
        <f>CONCATENATE('Tabell 4B'!A2)</f>
        <v>Passagerare, passagerarfartyg och färjor i utrikes sjöfart, avgångna från Sverige</v>
      </c>
      <c r="D24" s="262"/>
    </row>
    <row r="25" spans="1:6" ht="15" customHeight="1" x14ac:dyDescent="0.25">
      <c r="A25" s="262"/>
      <c r="B25" s="256" t="s">
        <v>3</v>
      </c>
      <c r="C25" s="256" t="str">
        <f>CONCATENATE('Tabell 4B'!A3)</f>
        <v>Passengers, passenger vessels and ferries cleared to foreign ports from Sweden</v>
      </c>
      <c r="D25" s="262"/>
      <c r="F25" s="322"/>
    </row>
    <row r="26" spans="1:6" x14ac:dyDescent="0.25">
      <c r="A26" s="262"/>
      <c r="B26" s="262"/>
      <c r="C26" s="262"/>
      <c r="D26" s="262"/>
    </row>
    <row r="27" spans="1:6" s="161" customFormat="1" x14ac:dyDescent="0.25">
      <c r="A27" s="262"/>
      <c r="B27" s="260" t="str">
        <f>'Tabell 5A'!A1</f>
        <v>Tabell 5A</v>
      </c>
      <c r="C27" s="263" t="str">
        <f>MID('Tabell 5A'!A2,1,300)</f>
        <v xml:space="preserve">Utrikes gods lossat i svenska hamnar, fördelat efter varugrupper enligt NST 2007. Kvantitet i 1 000-tal ton </v>
      </c>
      <c r="D27" s="262"/>
      <c r="F27" s="322"/>
    </row>
    <row r="28" spans="1:6" s="161" customFormat="1" ht="15" customHeight="1" x14ac:dyDescent="0.25">
      <c r="A28" s="262"/>
      <c r="B28" s="256" t="s">
        <v>2</v>
      </c>
      <c r="C28" s="264" t="str">
        <f>MID('Tabell 5A'!A3,1,200)</f>
        <v xml:space="preserve">Goods unloaded in Swedish ports by ships in foreign traffic, divided in commodity groups according to NST 2007. Quantity in 1,000 tonnes </v>
      </c>
      <c r="D28" s="262"/>
      <c r="F28" s="322"/>
    </row>
    <row r="29" spans="1:6" ht="15.75" customHeight="1" x14ac:dyDescent="0.25">
      <c r="A29" s="262"/>
      <c r="B29" s="262"/>
      <c r="C29" s="262"/>
      <c r="D29" s="262"/>
    </row>
    <row r="30" spans="1:6" ht="15" customHeight="1" x14ac:dyDescent="0.25">
      <c r="A30" s="262"/>
      <c r="B30" s="260" t="str">
        <f>'Tabell 5B'!A1</f>
        <v>Tabell 5B</v>
      </c>
      <c r="C30" s="263" t="str">
        <f>MID('Tabell 5B'!A2,1,300)</f>
        <v xml:space="preserve">Utrikes gods lastat i svenska hamnar, fördelat efter varugrupper enligt NST 2007. Kvantitet i 1 000-tal ton </v>
      </c>
      <c r="D30" s="262"/>
    </row>
    <row r="31" spans="1:6" ht="15" customHeight="1" x14ac:dyDescent="0.25">
      <c r="A31" s="262"/>
      <c r="B31" s="256" t="s">
        <v>1</v>
      </c>
      <c r="C31" s="264" t="str">
        <f>MID('Tabell 5B'!A3,1,300)</f>
        <v xml:space="preserve">Goods loaded in Swedish ports by ships in foreign traffic, divided in commodity groups according to NST 2007. Quantity in 1,000 tonnes </v>
      </c>
      <c r="D31" s="262"/>
      <c r="F31" s="322"/>
    </row>
    <row r="32" spans="1:6" x14ac:dyDescent="0.25">
      <c r="A32" s="262"/>
      <c r="B32" s="262"/>
      <c r="C32" s="262"/>
      <c r="D32" s="262"/>
    </row>
    <row r="33" spans="1:6" ht="15" customHeight="1" x14ac:dyDescent="0.25">
      <c r="A33" s="262"/>
      <c r="B33" s="260" t="str">
        <f>'Tabell 6'!A1</f>
        <v>Tabell 6</v>
      </c>
      <c r="C33" s="255" t="str">
        <f>MID('Tabell 6'!A2,1,300)</f>
        <v>Inrikes gods lossat i svenska hamnar, fördelat efter varugrupper enligt NST 2007. Kvantitet i 1 000-tal ton</v>
      </c>
      <c r="D33" s="262"/>
      <c r="F33" s="322"/>
    </row>
    <row r="34" spans="1:6" s="161" customFormat="1" ht="15" customHeight="1" x14ac:dyDescent="0.15">
      <c r="A34" s="262"/>
      <c r="B34" s="256" t="s">
        <v>0</v>
      </c>
      <c r="C34" s="264" t="str">
        <f>MID('Tabell 6'!A3,1,300)</f>
        <v xml:space="preserve">Goods unloaded in Swedish ports by ships in domestic traffic, divided in commodity groups according to NST 2007. Quantity in 1,000 tonnes </v>
      </c>
      <c r="D34" s="262"/>
      <c r="F34" s="323"/>
    </row>
    <row r="35" spans="1:6" ht="15" customHeight="1" x14ac:dyDescent="0.25">
      <c r="A35" s="262"/>
      <c r="B35" s="262"/>
      <c r="C35" s="262"/>
      <c r="D35" s="262"/>
      <c r="F35" s="322"/>
    </row>
    <row r="36" spans="1:6" ht="15" customHeight="1" x14ac:dyDescent="0.25">
      <c r="A36" s="262"/>
      <c r="B36" s="255" t="s">
        <v>180</v>
      </c>
      <c r="C36" s="260" t="str">
        <f>CONCATENATE(MID('Bilaga 1'!A3,1,29))</f>
        <v>Förklaringar och definitioner</v>
      </c>
      <c r="D36" s="262"/>
    </row>
    <row r="37" spans="1:6" ht="15" customHeight="1" x14ac:dyDescent="0.25">
      <c r="A37" s="262"/>
      <c r="B37" s="257" t="s">
        <v>181</v>
      </c>
      <c r="C37" s="256" t="str">
        <f>CONCATENATE(MID('Bilaga 1'!A3,33,30))</f>
        <v>Explanations and definitions</v>
      </c>
      <c r="D37" s="262"/>
    </row>
    <row r="38" spans="1:6" ht="15" customHeight="1" x14ac:dyDescent="0.25">
      <c r="A38" s="262"/>
      <c r="B38" s="262"/>
      <c r="C38" s="262"/>
      <c r="D38" s="262"/>
    </row>
    <row r="39" spans="1:6" ht="15" customHeight="1" x14ac:dyDescent="0.25">
      <c r="A39" s="262"/>
      <c r="B39" s="255" t="s">
        <v>182</v>
      </c>
      <c r="C39" s="260" t="str">
        <f>CONCATENATE(MID('Bilaga 2'!A3,1,27))</f>
        <v>Varugrupper enligt NST 2007</v>
      </c>
      <c r="D39" s="262"/>
    </row>
    <row r="40" spans="1:6" ht="15" customHeight="1" x14ac:dyDescent="0.25">
      <c r="A40" s="262"/>
      <c r="B40" s="257" t="s">
        <v>185</v>
      </c>
      <c r="C40" s="256" t="str">
        <f>CONCATENATE(MID('Bilaga 2'!A3,31,29))</f>
        <v>Commodity groups in NST 2007</v>
      </c>
      <c r="D40" s="262"/>
    </row>
    <row r="41" spans="1:6" ht="15" customHeight="1" x14ac:dyDescent="0.25">
      <c r="A41" s="262"/>
      <c r="B41" s="262"/>
      <c r="C41" s="262"/>
      <c r="D41" s="262"/>
    </row>
    <row r="42" spans="1:6" ht="15" customHeight="1" x14ac:dyDescent="0.25">
      <c r="A42" s="262"/>
      <c r="B42" s="255" t="s">
        <v>183</v>
      </c>
      <c r="C42" s="260" t="str">
        <f>CONCATENATE(MID('Bilaga 3'!A3,1,25))</f>
        <v>Klassificering av lasttyp</v>
      </c>
      <c r="D42" s="262"/>
    </row>
    <row r="43" spans="1:6" ht="15" customHeight="1" x14ac:dyDescent="0.25">
      <c r="A43" s="262"/>
      <c r="B43" s="257" t="s">
        <v>186</v>
      </c>
      <c r="C43" s="256" t="str">
        <f>CONCATENATE(MID('Bilaga 3'!A3,29,50))</f>
        <v>Type of cargo classification</v>
      </c>
      <c r="D43" s="262"/>
    </row>
    <row r="44" spans="1:6" ht="15" customHeight="1" x14ac:dyDescent="0.25">
      <c r="A44" s="262"/>
      <c r="B44" s="262"/>
      <c r="C44" s="262"/>
      <c r="D44" s="262"/>
    </row>
    <row r="45" spans="1:6" ht="15" customHeight="1" x14ac:dyDescent="0.25">
      <c r="A45" s="262"/>
      <c r="B45" s="255" t="s">
        <v>184</v>
      </c>
      <c r="C45" s="260" t="str">
        <f>CONCATENATE(MID('Bilaga 4'!A3,1,18))</f>
        <v>Teckenförklaringar</v>
      </c>
      <c r="D45" s="262"/>
    </row>
    <row r="46" spans="1:6" ht="15" customHeight="1" x14ac:dyDescent="0.25">
      <c r="A46" s="262"/>
      <c r="B46" s="257" t="s">
        <v>187</v>
      </c>
      <c r="C46" s="256" t="str">
        <f>CONCATENATE(MID('Bilaga 4'!A3,22,25))</f>
        <v>Explanation of symbols</v>
      </c>
      <c r="D46" s="262"/>
    </row>
  </sheetData>
  <hyperlinks>
    <hyperlink ref="C3" location="Sammanfattning–Summary!A1" display="Sammanfattning–Summary!A1"/>
    <hyperlink ref="C4" location="Sammanfattning–Summary!A1" display="Sammanfattning–Summary!A1"/>
    <hyperlink ref="C6" location="'Tabell 1A'!A1" display="'Tabell 1A'!A1"/>
    <hyperlink ref="C7" location="'Tabell 1A'!A1" display="'Tabell 1A'!A1"/>
    <hyperlink ref="C12" location="'Tabell 2'!A1" display="'Tabell 2'!A1"/>
    <hyperlink ref="B12" location="'Tabell 2'!A1" display="'Tabell 2'!A1"/>
    <hyperlink ref="C13" location="'Tabell 2'!A1" display="'Tabell 2'!A1"/>
    <hyperlink ref="B7" location="'Tabell 1A'!A1" display="Table 1A"/>
    <hyperlink ref="B13" location="'Tabell 2'!A1" display="Table 2"/>
    <hyperlink ref="C15" location="'Tabell 3A'!A1" display="'Tabell 3A'!A1"/>
    <hyperlink ref="C16" location="'Tabell 3A'!A1" display="'Tabell 3A'!A1"/>
    <hyperlink ref="B15" location="'Tabell 3A'!A1" display="'Tabell 3A'!A1"/>
    <hyperlink ref="B16" location="'Tabell 3A'!A1" display="Table 3A"/>
    <hyperlink ref="C19" location="'Tabell 3B'!A1" display="'Tabell 3B'!A1"/>
    <hyperlink ref="C18" location="'Tabell 3B'!A1" display="'Tabell 3B'!A1"/>
    <hyperlink ref="B18" location="'Tabell 3B'!A1" display="'Tabell 3B'!A1"/>
    <hyperlink ref="B19" location="'Tabell 3B'!A1" display="Table 3B"/>
    <hyperlink ref="B21" location="'Tabell 4A'!A1" display="'Tabell 4A'!A1"/>
    <hyperlink ref="C21" location="'Tabell 4A'!A1" display="'Tabell 4A'!A1"/>
    <hyperlink ref="C22" location="'Tabell 4A'!A1" display="'Tabell 4A'!A1"/>
    <hyperlink ref="B22" location="'Tabell 4A'!A1" display="Table 4A"/>
    <hyperlink ref="B9" location="'Tabell 1B'!A1" display="Tabell 1B"/>
    <hyperlink ref="B6" location="'Tabell 1A'!A1" display="Tabell 1A"/>
    <hyperlink ref="B10" location="'Tabell 1B'!A1" display="Table 1B"/>
    <hyperlink ref="B25" location="'Tabell 4B'!A1" display="Table 4B"/>
    <hyperlink ref="C25" location="'Tabell 4B'!A1" display="'Tabell 4B'!A1"/>
    <hyperlink ref="B24" location="'Tabell 4B'!A1" display="'Tabell 4B'!A1"/>
    <hyperlink ref="C24" location="'Tabell 4B'!A1" display="'Tabell 4B'!A1"/>
    <hyperlink ref="B27" location="'Tabell 5A'!A1" display="'Tabell 5A'!A1"/>
    <hyperlink ref="C27" location="'Tabell 5A'!A1" display="'Tabell 5A'!A1"/>
    <hyperlink ref="B30" location="'Tabell 5B'!A1" display="'Tabell 5B'!A1"/>
    <hyperlink ref="C30" location="'Tabell 5B'!A1" display="'Tabell 5B'!A1"/>
    <hyperlink ref="B31" location="'Tabell 5B'!A1" display="Table 5B"/>
    <hyperlink ref="C31" location="'Tabell 5B'!A1" display="'Tabell 5B'!A1"/>
    <hyperlink ref="B33" location="'Tabell 6'!A1" display="'Tabell 6'!A1"/>
    <hyperlink ref="C33" location="'Tabell 6'!A1" display="'Tabell 6'!A1"/>
    <hyperlink ref="B34" location="'Tabell 6'!A1" display="Table 6"/>
    <hyperlink ref="C34" location="'Tabell 6'!A1" display="'Tabell 6'!A1"/>
    <hyperlink ref="C9" location="'Tabell 1B'!A1" display="'Tabell 1B'!A1"/>
    <hyperlink ref="C10" location="'Tabell 1B'!A1" display="'Tabell 1B'!A1"/>
    <hyperlink ref="B28" location="'Tabell 5A'!A1" display="Table 5A"/>
    <hyperlink ref="C28" location="'Tabell 5A'!A1" display="'Tabell 5A'!A1"/>
    <hyperlink ref="B36" location="'Bilaga 1'!A1" display="Bilaga 1"/>
    <hyperlink ref="B39" location="'Bilaga 2'!A1" display="Bilaga 2"/>
    <hyperlink ref="B42" location="'Bilaga 3'!A1" display="Bilaga 3"/>
    <hyperlink ref="B45" location="'Bilaga 4'!A1" display="Bilaga 4"/>
    <hyperlink ref="C36" location="'Bilaga 1'!Utskriftsområde" display="'Bilaga 1'!Utskriftsområde"/>
    <hyperlink ref="C42" location="'Bilaga 3'!A1" display="'Bilaga 3'!A1"/>
    <hyperlink ref="C45" location="'Bilaga 4'!A1" display="'Bilaga 4'!A1"/>
    <hyperlink ref="B37" location="'Bilaga 1'!A1" display="Appendix 1"/>
    <hyperlink ref="C37" location="'Bilaga 1'!Utskriftsområde" display="'Bilaga 1'!Utskriftsområde"/>
    <hyperlink ref="B40" location="'Bilaga 2'!A1" display="Appendix 2"/>
    <hyperlink ref="B43" location="'Bilaga 3'!A1" display="Appendix 3"/>
    <hyperlink ref="B46" location="'Bilaga 4'!A1" display="Appendix 4"/>
    <hyperlink ref="C43" location="'Bilaga 3'!A1" display="'Bilaga 3'!A1"/>
    <hyperlink ref="C46" location="'Bilaga 4'!A1" display="'Bilaga 4'!A1"/>
  </hyperlinks>
  <pageMargins left="0.7" right="0.7" top="0.75" bottom="0.75" header="0.3" footer="0.3"/>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M53"/>
  <sheetViews>
    <sheetView showGridLines="0" zoomScaleNormal="100" zoomScaleSheetLayoutView="100" workbookViewId="0"/>
  </sheetViews>
  <sheetFormatPr defaultRowHeight="15" x14ac:dyDescent="0.25"/>
  <cols>
    <col min="1" max="1" width="1.5703125" style="82" customWidth="1"/>
    <col min="2" max="2" width="7.140625" style="82" customWidth="1"/>
    <col min="3" max="3" width="55.5703125" style="82" customWidth="1"/>
    <col min="4" max="4" width="17.7109375" style="88" customWidth="1"/>
    <col min="5" max="5" width="2.140625" style="184" customWidth="1"/>
    <col min="6" max="6" width="17.7109375" style="82" customWidth="1"/>
    <col min="7" max="7" width="1.28515625" style="179" customWidth="1"/>
    <col min="8" max="12" width="9.140625" style="82"/>
    <col min="13" max="13" width="11.5703125" style="82" bestFit="1" customWidth="1"/>
    <col min="14" max="16384" width="9.140625" style="82"/>
  </cols>
  <sheetData>
    <row r="1" spans="1:13" s="12" customFormat="1" ht="14.25" x14ac:dyDescent="0.2">
      <c r="A1" s="365" t="s">
        <v>489</v>
      </c>
      <c r="B1" s="366"/>
      <c r="C1" s="366"/>
      <c r="D1" s="84"/>
      <c r="E1" s="180"/>
      <c r="F1" s="84"/>
      <c r="G1" s="180"/>
    </row>
    <row r="2" spans="1:13" s="12" customFormat="1" ht="14.25" x14ac:dyDescent="0.2">
      <c r="A2" s="367" t="s">
        <v>490</v>
      </c>
      <c r="B2" s="84"/>
      <c r="C2" s="84"/>
      <c r="D2" s="84"/>
      <c r="E2" s="180"/>
      <c r="F2" s="85"/>
      <c r="G2" s="368"/>
    </row>
    <row r="3" spans="1:13" s="12" customFormat="1" ht="15" customHeight="1" x14ac:dyDescent="0.2">
      <c r="A3" s="369"/>
      <c r="B3" s="369"/>
      <c r="C3" s="369"/>
      <c r="D3" s="91" t="s">
        <v>44</v>
      </c>
      <c r="E3" s="181"/>
      <c r="F3" s="91" t="s">
        <v>44</v>
      </c>
      <c r="G3" s="368"/>
    </row>
    <row r="4" spans="1:13" s="12" customFormat="1" ht="15" customHeight="1" x14ac:dyDescent="0.2">
      <c r="A4" s="370"/>
      <c r="B4" s="370"/>
      <c r="C4" s="370"/>
      <c r="D4" s="92" t="s">
        <v>55</v>
      </c>
      <c r="E4" s="182"/>
      <c r="F4" s="92" t="s">
        <v>55</v>
      </c>
      <c r="G4" s="368"/>
    </row>
    <row r="5" spans="1:13" ht="15" customHeight="1" x14ac:dyDescent="0.25">
      <c r="A5" s="371"/>
      <c r="B5" s="371"/>
      <c r="C5" s="371"/>
      <c r="D5" s="354">
        <v>2015</v>
      </c>
      <c r="E5" s="183"/>
      <c r="F5" s="354">
        <v>2014</v>
      </c>
      <c r="G5" s="372"/>
    </row>
    <row r="6" spans="1:13" s="58" customFormat="1" x14ac:dyDescent="0.25">
      <c r="A6" s="373" t="s">
        <v>30</v>
      </c>
      <c r="B6" s="374"/>
      <c r="C6" s="375"/>
      <c r="D6" s="186"/>
      <c r="E6" s="376"/>
      <c r="F6" s="186"/>
      <c r="G6" s="376"/>
    </row>
    <row r="7" spans="1:13" x14ac:dyDescent="0.25">
      <c r="A7" s="375"/>
      <c r="B7" s="377" t="s">
        <v>606</v>
      </c>
      <c r="C7" s="375"/>
      <c r="D7" s="86">
        <v>19401</v>
      </c>
      <c r="E7" s="355" t="s">
        <v>121</v>
      </c>
      <c r="F7" s="86">
        <v>19846</v>
      </c>
      <c r="G7" s="355" t="s">
        <v>121</v>
      </c>
    </row>
    <row r="8" spans="1:13" x14ac:dyDescent="0.25">
      <c r="A8" s="375"/>
      <c r="B8" s="378" t="s">
        <v>605</v>
      </c>
      <c r="C8" s="375"/>
      <c r="D8" s="86">
        <v>300665.28000000003</v>
      </c>
      <c r="E8" s="355" t="s">
        <v>121</v>
      </c>
      <c r="F8" s="86">
        <v>298737.26199999999</v>
      </c>
      <c r="G8" s="355" t="s">
        <v>121</v>
      </c>
    </row>
    <row r="9" spans="1:13" x14ac:dyDescent="0.25">
      <c r="A9" s="379"/>
      <c r="B9" s="378" t="s">
        <v>604</v>
      </c>
      <c r="C9" s="380"/>
      <c r="D9" s="86">
        <v>270940.66100000002</v>
      </c>
      <c r="E9" s="355" t="s">
        <v>121</v>
      </c>
      <c r="F9" s="86">
        <v>268117.26799999998</v>
      </c>
      <c r="G9" s="355" t="s">
        <v>121</v>
      </c>
    </row>
    <row r="10" spans="1:13" ht="12" customHeight="1" x14ac:dyDescent="0.25">
      <c r="A10" s="379"/>
      <c r="B10" s="377"/>
      <c r="C10" s="380"/>
      <c r="D10" s="87" t="s">
        <v>121</v>
      </c>
      <c r="E10" s="355" t="s">
        <v>121</v>
      </c>
      <c r="F10" s="87" t="s">
        <v>121</v>
      </c>
      <c r="G10" s="355" t="s">
        <v>121</v>
      </c>
    </row>
    <row r="11" spans="1:13" s="58" customFormat="1" x14ac:dyDescent="0.25">
      <c r="A11" s="373" t="s">
        <v>163</v>
      </c>
      <c r="B11" s="381"/>
      <c r="C11" s="373"/>
      <c r="D11" s="241" t="s">
        <v>121</v>
      </c>
      <c r="E11" s="376" t="s">
        <v>121</v>
      </c>
      <c r="F11" s="241" t="s">
        <v>121</v>
      </c>
      <c r="G11" s="376" t="s">
        <v>121</v>
      </c>
      <c r="M11" s="187"/>
    </row>
    <row r="12" spans="1:13" s="58" customFormat="1" x14ac:dyDescent="0.25">
      <c r="A12" s="89" t="s">
        <v>26</v>
      </c>
      <c r="B12" s="381"/>
      <c r="C12" s="373"/>
      <c r="D12" s="89">
        <v>19548.825000000001</v>
      </c>
      <c r="E12" s="376" t="s">
        <v>121</v>
      </c>
      <c r="F12" s="89">
        <v>19938.343000000001</v>
      </c>
      <c r="G12" s="376" t="s">
        <v>121</v>
      </c>
    </row>
    <row r="13" spans="1:13" x14ac:dyDescent="0.25">
      <c r="A13" s="87"/>
      <c r="B13" s="382" t="s">
        <v>25</v>
      </c>
      <c r="C13" s="383" t="s">
        <v>602</v>
      </c>
      <c r="D13" s="87">
        <v>5301.9129999999996</v>
      </c>
      <c r="E13" s="355" t="s">
        <v>121</v>
      </c>
      <c r="F13" s="87">
        <v>5013.643</v>
      </c>
      <c r="G13" s="355" t="s">
        <v>121</v>
      </c>
    </row>
    <row r="14" spans="1:13" x14ac:dyDescent="0.25">
      <c r="A14" s="87"/>
      <c r="B14" s="382"/>
      <c r="C14" s="383" t="s">
        <v>603</v>
      </c>
      <c r="D14" s="87">
        <v>139.428</v>
      </c>
      <c r="E14" s="355" t="s">
        <v>616</v>
      </c>
      <c r="F14" s="87">
        <v>123.009</v>
      </c>
      <c r="G14" s="355" t="s">
        <v>616</v>
      </c>
    </row>
    <row r="15" spans="1:13" s="58" customFormat="1" x14ac:dyDescent="0.25">
      <c r="A15" s="89" t="s">
        <v>29</v>
      </c>
      <c r="B15" s="381"/>
      <c r="C15" s="373"/>
      <c r="D15" s="89">
        <v>16765.535</v>
      </c>
      <c r="E15" s="376" t="s">
        <v>121</v>
      </c>
      <c r="F15" s="89">
        <v>16276.811</v>
      </c>
      <c r="G15" s="376" t="s">
        <v>121</v>
      </c>
    </row>
    <row r="16" spans="1:13" x14ac:dyDescent="0.25">
      <c r="A16" s="87"/>
      <c r="B16" s="382" t="s">
        <v>25</v>
      </c>
      <c r="C16" s="383" t="s">
        <v>602</v>
      </c>
      <c r="D16" s="87">
        <v>5036.5330000000004</v>
      </c>
      <c r="E16" s="355" t="s">
        <v>121</v>
      </c>
      <c r="F16" s="87">
        <v>4778.0249999999996</v>
      </c>
      <c r="G16" s="355" t="s">
        <v>121</v>
      </c>
    </row>
    <row r="17" spans="1:10" x14ac:dyDescent="0.25">
      <c r="A17" s="87"/>
      <c r="B17" s="382"/>
      <c r="C17" s="383" t="s">
        <v>603</v>
      </c>
      <c r="D17" s="87">
        <v>190.33799999999999</v>
      </c>
      <c r="E17" s="355" t="s">
        <v>616</v>
      </c>
      <c r="F17" s="87">
        <v>174.31</v>
      </c>
      <c r="G17" s="355" t="s">
        <v>616</v>
      </c>
    </row>
    <row r="18" spans="1:10" s="58" customFormat="1" x14ac:dyDescent="0.25">
      <c r="A18" s="89" t="s">
        <v>27</v>
      </c>
      <c r="B18" s="381"/>
      <c r="C18" s="373"/>
      <c r="D18" s="89">
        <v>36314.36</v>
      </c>
      <c r="E18" s="376" t="s">
        <v>121</v>
      </c>
      <c r="F18" s="89">
        <v>36215.154999999999</v>
      </c>
      <c r="G18" s="376" t="s">
        <v>121</v>
      </c>
    </row>
    <row r="19" spans="1:10" ht="12" customHeight="1" x14ac:dyDescent="0.25">
      <c r="A19" s="89"/>
      <c r="B19" s="381"/>
      <c r="C19" s="373"/>
      <c r="D19" s="87" t="s">
        <v>121</v>
      </c>
      <c r="E19" s="355" t="s">
        <v>121</v>
      </c>
      <c r="F19" s="87" t="s">
        <v>121</v>
      </c>
      <c r="G19" s="355" t="s">
        <v>121</v>
      </c>
    </row>
    <row r="20" spans="1:10" s="58" customFormat="1" x14ac:dyDescent="0.25">
      <c r="A20" s="373" t="s">
        <v>593</v>
      </c>
      <c r="B20" s="381"/>
      <c r="C20" s="373"/>
      <c r="D20" s="241" t="s">
        <v>121</v>
      </c>
      <c r="E20" s="376" t="s">
        <v>121</v>
      </c>
      <c r="F20" s="89" t="s">
        <v>121</v>
      </c>
      <c r="G20" s="376" t="s">
        <v>121</v>
      </c>
      <c r="H20" s="49"/>
    </row>
    <row r="21" spans="1:10" s="58" customFormat="1" x14ac:dyDescent="0.25">
      <c r="A21" s="89" t="s">
        <v>26</v>
      </c>
      <c r="B21" s="381"/>
      <c r="C21" s="373"/>
      <c r="D21" s="89">
        <v>2961.43</v>
      </c>
      <c r="E21" s="376" t="s">
        <v>121</v>
      </c>
      <c r="F21" s="89">
        <v>2872.7109999999998</v>
      </c>
      <c r="G21" s="376" t="s">
        <v>121</v>
      </c>
    </row>
    <row r="22" spans="1:10" x14ac:dyDescent="0.25">
      <c r="A22" s="89"/>
      <c r="B22" s="382" t="s">
        <v>25</v>
      </c>
      <c r="C22" s="383" t="s">
        <v>602</v>
      </c>
      <c r="D22" s="87">
        <v>172.02600000000001</v>
      </c>
      <c r="E22" s="355" t="s">
        <v>121</v>
      </c>
      <c r="F22" s="87">
        <v>186.66</v>
      </c>
      <c r="G22" s="355" t="s">
        <v>121</v>
      </c>
      <c r="J22" s="331"/>
    </row>
    <row r="23" spans="1:10" s="58" customFormat="1" x14ac:dyDescent="0.25">
      <c r="A23" s="89" t="s">
        <v>594</v>
      </c>
      <c r="B23" s="381"/>
      <c r="C23" s="373"/>
      <c r="D23" s="89">
        <v>2960.107</v>
      </c>
      <c r="E23" s="376" t="s">
        <v>121</v>
      </c>
      <c r="F23" s="89">
        <v>2847.5479999999998</v>
      </c>
      <c r="G23" s="376" t="s">
        <v>121</v>
      </c>
      <c r="J23" s="330"/>
    </row>
    <row r="24" spans="1:10" x14ac:dyDescent="0.25">
      <c r="A24" s="89"/>
      <c r="B24" s="382" t="s">
        <v>25</v>
      </c>
      <c r="C24" s="383" t="s">
        <v>602</v>
      </c>
      <c r="D24" s="87">
        <v>150.059</v>
      </c>
      <c r="E24" s="355" t="s">
        <v>121</v>
      </c>
      <c r="F24" s="87">
        <v>171.684</v>
      </c>
      <c r="G24" s="355" t="s">
        <v>121</v>
      </c>
    </row>
    <row r="25" spans="1:10" s="58" customFormat="1" x14ac:dyDescent="0.25">
      <c r="A25" s="89" t="s">
        <v>24</v>
      </c>
      <c r="B25" s="381"/>
      <c r="C25" s="373"/>
      <c r="D25" s="89">
        <v>5921.5370000000003</v>
      </c>
      <c r="E25" s="376" t="s">
        <v>121</v>
      </c>
      <c r="F25" s="89">
        <v>5720.259</v>
      </c>
      <c r="G25" s="376" t="s">
        <v>121</v>
      </c>
    </row>
    <row r="26" spans="1:10" ht="12" customHeight="1" x14ac:dyDescent="0.25">
      <c r="A26" s="89"/>
      <c r="B26" s="381"/>
      <c r="C26" s="373"/>
      <c r="D26" s="87" t="s">
        <v>121</v>
      </c>
      <c r="E26" s="355" t="s">
        <v>121</v>
      </c>
      <c r="F26" s="89" t="s">
        <v>121</v>
      </c>
      <c r="G26" s="355" t="s">
        <v>121</v>
      </c>
    </row>
    <row r="27" spans="1:10" s="58" customFormat="1" x14ac:dyDescent="0.25">
      <c r="A27" s="89" t="s">
        <v>23</v>
      </c>
      <c r="B27" s="381"/>
      <c r="C27" s="373"/>
      <c r="D27" s="89">
        <v>42235.896999999997</v>
      </c>
      <c r="E27" s="376" t="s">
        <v>121</v>
      </c>
      <c r="F27" s="89">
        <v>41935.413999999997</v>
      </c>
      <c r="G27" s="376" t="s">
        <v>121</v>
      </c>
    </row>
    <row r="28" spans="1:10" ht="12" customHeight="1" x14ac:dyDescent="0.25">
      <c r="A28" s="89"/>
      <c r="B28" s="381"/>
      <c r="C28" s="373"/>
      <c r="D28" s="90" t="s">
        <v>121</v>
      </c>
      <c r="E28" s="355" t="s">
        <v>121</v>
      </c>
      <c r="F28" s="90" t="s">
        <v>121</v>
      </c>
      <c r="G28" s="355" t="s">
        <v>121</v>
      </c>
    </row>
    <row r="29" spans="1:10" s="58" customFormat="1" x14ac:dyDescent="0.25">
      <c r="A29" s="373" t="s">
        <v>166</v>
      </c>
      <c r="B29" s="381"/>
      <c r="C29" s="373"/>
      <c r="D29" s="90" t="s">
        <v>121</v>
      </c>
      <c r="E29" s="376" t="s">
        <v>121</v>
      </c>
      <c r="F29" s="90" t="s">
        <v>121</v>
      </c>
      <c r="G29" s="376" t="s">
        <v>121</v>
      </c>
    </row>
    <row r="30" spans="1:10" s="58" customFormat="1" x14ac:dyDescent="0.25">
      <c r="A30" s="89" t="s">
        <v>22</v>
      </c>
      <c r="B30" s="381"/>
      <c r="C30" s="373"/>
      <c r="D30" s="90" t="s">
        <v>121</v>
      </c>
      <c r="E30" s="376" t="s">
        <v>121</v>
      </c>
      <c r="F30" s="90" t="s">
        <v>121</v>
      </c>
      <c r="G30" s="376" t="s">
        <v>121</v>
      </c>
    </row>
    <row r="31" spans="1:10" x14ac:dyDescent="0.25">
      <c r="A31" s="87"/>
      <c r="B31" s="382" t="s">
        <v>21</v>
      </c>
      <c r="C31" s="383"/>
      <c r="D31" s="87">
        <v>1018.079</v>
      </c>
      <c r="E31" s="355" t="s">
        <v>616</v>
      </c>
      <c r="F31" s="87">
        <v>1063.0250000000001</v>
      </c>
      <c r="G31" s="355" t="s">
        <v>616</v>
      </c>
    </row>
    <row r="32" spans="1:10" x14ac:dyDescent="0.25">
      <c r="A32" s="87"/>
      <c r="B32" s="382" t="s">
        <v>20</v>
      </c>
      <c r="C32" s="383"/>
      <c r="D32" s="87">
        <v>388.714</v>
      </c>
      <c r="E32" s="355" t="s">
        <v>616</v>
      </c>
      <c r="F32" s="87">
        <v>382.48700000000002</v>
      </c>
      <c r="G32" s="355" t="s">
        <v>616</v>
      </c>
    </row>
    <row r="33" spans="1:10" x14ac:dyDescent="0.25">
      <c r="A33" s="87"/>
      <c r="B33" s="382" t="s">
        <v>19</v>
      </c>
      <c r="C33" s="383"/>
      <c r="D33" s="87">
        <v>1133.645</v>
      </c>
      <c r="E33" s="355" t="s">
        <v>121</v>
      </c>
      <c r="F33" s="87">
        <v>1139.2539999999999</v>
      </c>
      <c r="G33" s="355" t="s">
        <v>121</v>
      </c>
    </row>
    <row r="34" spans="1:10" x14ac:dyDescent="0.25">
      <c r="A34" s="87"/>
      <c r="B34" s="382" t="s">
        <v>18</v>
      </c>
      <c r="C34" s="383"/>
      <c r="D34" s="87">
        <v>276.84500000000003</v>
      </c>
      <c r="E34" s="355" t="s">
        <v>616</v>
      </c>
      <c r="F34" s="87">
        <v>289.291</v>
      </c>
      <c r="G34" s="355" t="s">
        <v>616</v>
      </c>
    </row>
    <row r="35" spans="1:10" x14ac:dyDescent="0.25">
      <c r="A35" s="87"/>
      <c r="B35" s="382" t="s">
        <v>128</v>
      </c>
      <c r="C35" s="383"/>
      <c r="D35" s="87">
        <v>212.143</v>
      </c>
      <c r="E35" s="355" t="s">
        <v>616</v>
      </c>
      <c r="F35" s="87">
        <v>190.19499999999999</v>
      </c>
      <c r="G35" s="355" t="s">
        <v>616</v>
      </c>
    </row>
    <row r="36" spans="1:10" x14ac:dyDescent="0.25">
      <c r="A36" s="87"/>
      <c r="B36" s="382" t="s">
        <v>129</v>
      </c>
      <c r="C36" s="383"/>
      <c r="D36" s="94">
        <v>246.108</v>
      </c>
      <c r="E36" s="355" t="s">
        <v>121</v>
      </c>
      <c r="F36" s="94">
        <v>206.88800000000001</v>
      </c>
      <c r="G36" s="355" t="s">
        <v>121</v>
      </c>
    </row>
    <row r="37" spans="1:10" x14ac:dyDescent="0.25">
      <c r="A37" s="87"/>
      <c r="B37" s="382" t="s">
        <v>130</v>
      </c>
      <c r="C37" s="383"/>
      <c r="D37" s="94">
        <v>131.89500000000001</v>
      </c>
      <c r="E37" s="355" t="s">
        <v>616</v>
      </c>
      <c r="F37" s="94">
        <v>136.791</v>
      </c>
      <c r="G37" s="355" t="s">
        <v>616</v>
      </c>
    </row>
    <row r="38" spans="1:10" x14ac:dyDescent="0.25">
      <c r="A38" s="87"/>
      <c r="B38" s="382" t="s">
        <v>131</v>
      </c>
      <c r="C38" s="383"/>
      <c r="D38" s="94">
        <v>82.173000000000002</v>
      </c>
      <c r="E38" s="355" t="s">
        <v>616</v>
      </c>
      <c r="F38" s="94">
        <v>122.17</v>
      </c>
      <c r="G38" s="355" t="s">
        <v>616</v>
      </c>
    </row>
    <row r="39" spans="1:10" x14ac:dyDescent="0.25">
      <c r="A39" s="87"/>
      <c r="B39" s="382" t="s">
        <v>132</v>
      </c>
      <c r="C39" s="383"/>
      <c r="D39" s="94">
        <v>22.577000000000002</v>
      </c>
      <c r="E39" s="355" t="s">
        <v>616</v>
      </c>
      <c r="F39" s="94">
        <v>17.895</v>
      </c>
      <c r="G39" s="355" t="s">
        <v>616</v>
      </c>
    </row>
    <row r="40" spans="1:10" x14ac:dyDescent="0.25">
      <c r="A40" s="87"/>
      <c r="B40" s="382" t="s">
        <v>17</v>
      </c>
      <c r="C40" s="383"/>
      <c r="D40" s="253" t="s">
        <v>199</v>
      </c>
      <c r="E40" s="355"/>
      <c r="F40" s="253" t="s">
        <v>199</v>
      </c>
      <c r="G40" s="355" t="s">
        <v>121</v>
      </c>
      <c r="J40" s="317"/>
    </row>
    <row r="41" spans="1:10" s="58" customFormat="1" x14ac:dyDescent="0.25">
      <c r="A41" s="89" t="s">
        <v>16</v>
      </c>
      <c r="B41" s="381"/>
      <c r="C41" s="373"/>
      <c r="D41" s="95">
        <v>3512.1790000000001</v>
      </c>
      <c r="E41" s="376" t="s">
        <v>121</v>
      </c>
      <c r="F41" s="95">
        <v>3547.9960000000001</v>
      </c>
      <c r="G41" s="376" t="s">
        <v>121</v>
      </c>
      <c r="J41" s="330"/>
    </row>
    <row r="42" spans="1:10" ht="12" customHeight="1" x14ac:dyDescent="0.25">
      <c r="A42" s="88"/>
      <c r="B42" s="88"/>
      <c r="C42" s="88"/>
      <c r="D42" s="96" t="s">
        <v>121</v>
      </c>
      <c r="E42" s="355" t="s">
        <v>121</v>
      </c>
      <c r="F42" s="96" t="s">
        <v>121</v>
      </c>
      <c r="G42" s="355" t="s">
        <v>121</v>
      </c>
    </row>
    <row r="43" spans="1:10" s="58" customFormat="1" x14ac:dyDescent="0.25">
      <c r="A43" s="373" t="s">
        <v>167</v>
      </c>
      <c r="B43" s="381"/>
      <c r="C43" s="373"/>
      <c r="D43" s="96" t="s">
        <v>121</v>
      </c>
      <c r="E43" s="376" t="s">
        <v>121</v>
      </c>
      <c r="F43" s="96" t="s">
        <v>121</v>
      </c>
      <c r="G43" s="376" t="s">
        <v>121</v>
      </c>
    </row>
    <row r="44" spans="1:10" x14ac:dyDescent="0.25">
      <c r="A44" s="88"/>
      <c r="B44" s="382" t="s">
        <v>15</v>
      </c>
      <c r="C44" s="383"/>
      <c r="D44" s="94">
        <v>178.29</v>
      </c>
      <c r="E44" s="355" t="s">
        <v>616</v>
      </c>
      <c r="F44" s="94">
        <v>179.04499999999999</v>
      </c>
      <c r="G44" s="355" t="s">
        <v>616</v>
      </c>
    </row>
    <row r="45" spans="1:10" x14ac:dyDescent="0.25">
      <c r="A45" s="88"/>
      <c r="B45" s="382" t="s">
        <v>14</v>
      </c>
      <c r="C45" s="383"/>
      <c r="D45" s="94">
        <v>60.146000000000001</v>
      </c>
      <c r="E45" s="355" t="s">
        <v>616</v>
      </c>
      <c r="F45" s="94">
        <v>62.316000000000003</v>
      </c>
      <c r="G45" s="355" t="s">
        <v>616</v>
      </c>
      <c r="J45" s="326"/>
    </row>
    <row r="46" spans="1:10" x14ac:dyDescent="0.25">
      <c r="A46" s="88"/>
      <c r="B46" s="382" t="s">
        <v>13</v>
      </c>
      <c r="C46" s="383"/>
      <c r="D46" s="94">
        <v>176.232</v>
      </c>
      <c r="E46" s="355" t="s">
        <v>616</v>
      </c>
      <c r="F46" s="94">
        <v>148.398</v>
      </c>
      <c r="G46" s="355" t="s">
        <v>616</v>
      </c>
      <c r="J46" s="158"/>
    </row>
    <row r="47" spans="1:10" x14ac:dyDescent="0.25">
      <c r="A47" s="89"/>
      <c r="B47" s="382" t="s">
        <v>12</v>
      </c>
      <c r="C47" s="383"/>
      <c r="D47" s="94">
        <v>51.988999999999997</v>
      </c>
      <c r="E47" s="355" t="s">
        <v>616</v>
      </c>
      <c r="F47" s="94">
        <v>52.921999999999997</v>
      </c>
      <c r="G47" s="355" t="s">
        <v>616</v>
      </c>
    </row>
    <row r="48" spans="1:10" s="58" customFormat="1" x14ac:dyDescent="0.25">
      <c r="A48" s="384" t="s">
        <v>11</v>
      </c>
      <c r="B48" s="385"/>
      <c r="C48" s="385"/>
      <c r="D48" s="386">
        <v>466.65699999999998</v>
      </c>
      <c r="E48" s="387" t="s">
        <v>616</v>
      </c>
      <c r="F48" s="386">
        <v>442.68099999999998</v>
      </c>
      <c r="G48" s="355" t="s">
        <v>616</v>
      </c>
    </row>
    <row r="49" spans="1:7" ht="21" customHeight="1" x14ac:dyDescent="0.25">
      <c r="A49" s="4"/>
    </row>
    <row r="50" spans="1:7" s="5" customFormat="1" ht="21" customHeight="1" x14ac:dyDescent="0.2">
      <c r="A50" s="468" t="s">
        <v>164</v>
      </c>
      <c r="B50" s="469"/>
      <c r="C50" s="469"/>
      <c r="D50" s="469"/>
      <c r="E50" s="469"/>
      <c r="F50" s="469"/>
      <c r="G50" s="67"/>
    </row>
    <row r="51" spans="1:7" s="5" customFormat="1" ht="12" x14ac:dyDescent="0.2">
      <c r="A51" s="8" t="s">
        <v>121</v>
      </c>
      <c r="D51" s="93"/>
      <c r="E51" s="185"/>
      <c r="F51" s="6"/>
      <c r="G51" s="67"/>
    </row>
    <row r="52" spans="1:7" s="5" customFormat="1" ht="12" x14ac:dyDescent="0.2">
      <c r="A52" s="7"/>
      <c r="D52" s="93"/>
      <c r="E52" s="185"/>
      <c r="F52" s="6"/>
      <c r="G52" s="67"/>
    </row>
    <row r="53" spans="1:7" x14ac:dyDescent="0.25">
      <c r="A53" s="4"/>
    </row>
  </sheetData>
  <mergeCells count="1">
    <mergeCell ref="A50:F50"/>
  </mergeCells>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R86"/>
  <sheetViews>
    <sheetView showGridLines="0" zoomScaleNormal="100" zoomScaleSheetLayoutView="100" workbookViewId="0"/>
  </sheetViews>
  <sheetFormatPr defaultRowHeight="17.25" x14ac:dyDescent="0.25"/>
  <cols>
    <col min="1" max="1" width="4.85546875" style="99" customWidth="1"/>
    <col min="2" max="2" width="4.7109375" style="99" customWidth="1"/>
    <col min="3" max="3" width="28.5703125" style="99" customWidth="1"/>
    <col min="4" max="4" width="15.7109375" style="99" customWidth="1"/>
    <col min="5" max="5" width="1.28515625" style="108" customWidth="1"/>
    <col min="6" max="6" width="15.7109375" style="99" customWidth="1"/>
    <col min="7" max="7" width="1.28515625" style="108" customWidth="1"/>
    <col min="8" max="8" width="15.7109375" style="99" customWidth="1"/>
    <col min="9" max="9" width="1.28515625" style="108" customWidth="1"/>
    <col min="10" max="10" width="15.7109375" style="99" customWidth="1"/>
    <col min="11" max="11" width="2" style="108" customWidth="1"/>
    <col min="12" max="16384" width="9.140625" style="99"/>
  </cols>
  <sheetData>
    <row r="1" spans="1:18" s="158" customFormat="1" x14ac:dyDescent="0.25">
      <c r="A1" s="32" t="s">
        <v>56</v>
      </c>
      <c r="B1" s="32"/>
      <c r="C1" s="32"/>
      <c r="E1" s="108"/>
      <c r="G1" s="108"/>
      <c r="I1" s="108"/>
      <c r="K1" s="108"/>
    </row>
    <row r="2" spans="1:18" s="291" customFormat="1" ht="14.25" customHeight="1" x14ac:dyDescent="0.15">
      <c r="A2" s="470" t="s">
        <v>560</v>
      </c>
      <c r="B2" s="470"/>
      <c r="C2" s="470"/>
      <c r="D2" s="470"/>
      <c r="E2" s="470"/>
      <c r="F2" s="470"/>
      <c r="G2" s="470"/>
      <c r="H2" s="470"/>
      <c r="I2" s="471"/>
      <c r="J2" s="471"/>
      <c r="K2" s="115"/>
      <c r="M2" s="318"/>
    </row>
    <row r="3" spans="1:18" s="158" customFormat="1" ht="15.75" customHeight="1" x14ac:dyDescent="0.25">
      <c r="A3" s="476" t="s">
        <v>561</v>
      </c>
      <c r="B3" s="476"/>
      <c r="C3" s="476"/>
      <c r="D3" s="476"/>
      <c r="E3" s="476"/>
      <c r="F3" s="476"/>
      <c r="G3" s="476"/>
      <c r="H3" s="476"/>
      <c r="I3" s="476"/>
      <c r="J3" s="476"/>
      <c r="K3" s="108"/>
      <c r="M3" s="325"/>
    </row>
    <row r="4" spans="1:18" ht="14.25" customHeight="1" x14ac:dyDescent="0.25">
      <c r="A4" s="24"/>
      <c r="B4" s="24"/>
      <c r="C4" s="24"/>
      <c r="D4" s="23" t="s">
        <v>32</v>
      </c>
      <c r="E4" s="109"/>
      <c r="F4" s="23" t="s">
        <v>44</v>
      </c>
      <c r="G4" s="109"/>
      <c r="H4" s="23" t="s">
        <v>43</v>
      </c>
      <c r="I4" s="109"/>
      <c r="J4" s="23" t="s">
        <v>42</v>
      </c>
      <c r="N4" s="178"/>
    </row>
    <row r="5" spans="1:18" ht="14.25" customHeight="1" x14ac:dyDescent="0.25">
      <c r="A5" s="31"/>
      <c r="B5" s="31"/>
      <c r="C5" s="31"/>
      <c r="D5" s="30" t="s">
        <v>31</v>
      </c>
      <c r="E5" s="110"/>
      <c r="F5" s="30" t="s">
        <v>55</v>
      </c>
      <c r="G5" s="110"/>
      <c r="H5" s="30" t="s">
        <v>54</v>
      </c>
      <c r="I5" s="110"/>
      <c r="J5" s="30" t="s">
        <v>53</v>
      </c>
      <c r="M5" s="332"/>
      <c r="N5" s="333"/>
      <c r="O5" s="333"/>
      <c r="P5" s="333"/>
      <c r="Q5" s="333"/>
      <c r="R5" s="88"/>
    </row>
    <row r="6" spans="1:18" ht="14.25" customHeight="1" x14ac:dyDescent="0.25">
      <c r="A6" s="17"/>
      <c r="B6" s="17"/>
      <c r="C6" s="17"/>
      <c r="D6" s="27">
        <v>2012</v>
      </c>
      <c r="E6" s="111"/>
      <c r="F6" s="27">
        <v>2012</v>
      </c>
      <c r="G6" s="111"/>
      <c r="H6" s="27">
        <v>2012</v>
      </c>
      <c r="I6" s="111"/>
      <c r="J6" s="27">
        <v>2012</v>
      </c>
      <c r="M6" s="88"/>
      <c r="N6" s="333"/>
      <c r="O6" s="333"/>
      <c r="P6" s="333"/>
      <c r="Q6" s="333"/>
      <c r="R6" s="88"/>
    </row>
    <row r="7" spans="1:18" ht="14.25" customHeight="1" x14ac:dyDescent="0.25">
      <c r="A7" s="21" t="s">
        <v>52</v>
      </c>
      <c r="B7" s="21"/>
      <c r="C7" s="21"/>
      <c r="D7" s="20">
        <v>43165.889000000003</v>
      </c>
      <c r="E7" s="112" t="s">
        <v>121</v>
      </c>
      <c r="F7" s="20">
        <v>44554.076999999997</v>
      </c>
      <c r="G7" s="112" t="s">
        <v>121</v>
      </c>
      <c r="H7" s="20">
        <v>43096.053</v>
      </c>
      <c r="I7" s="112" t="s">
        <v>121</v>
      </c>
      <c r="J7" s="20">
        <v>42283.733</v>
      </c>
      <c r="K7" s="108" t="s">
        <v>121</v>
      </c>
      <c r="M7" s="158"/>
      <c r="N7" s="178"/>
      <c r="O7" s="178"/>
      <c r="P7" s="178"/>
      <c r="Q7" s="178"/>
    </row>
    <row r="8" spans="1:18" ht="28.5" customHeight="1" x14ac:dyDescent="0.25">
      <c r="A8" s="472" t="s">
        <v>177</v>
      </c>
      <c r="B8" s="472"/>
      <c r="C8" s="472"/>
      <c r="D8" s="18">
        <v>15843.117</v>
      </c>
      <c r="E8" s="113" t="s">
        <v>121</v>
      </c>
      <c r="F8" s="18">
        <v>16530.651000000002</v>
      </c>
      <c r="G8" s="113" t="s">
        <v>121</v>
      </c>
      <c r="H8" s="18">
        <v>16705.362000000001</v>
      </c>
      <c r="I8" s="113" t="s">
        <v>121</v>
      </c>
      <c r="J8" s="18">
        <v>15886.396000000001</v>
      </c>
      <c r="K8" s="108" t="s">
        <v>121</v>
      </c>
      <c r="L8" s="158"/>
      <c r="M8" s="158"/>
      <c r="N8" s="178"/>
      <c r="O8" s="178"/>
      <c r="P8" s="178"/>
      <c r="Q8" s="178"/>
    </row>
    <row r="9" spans="1:18" ht="14.25" customHeight="1" x14ac:dyDescent="0.25">
      <c r="B9" s="19" t="s">
        <v>51</v>
      </c>
      <c r="C9" s="19"/>
      <c r="D9" s="18">
        <v>7018.5460000000003</v>
      </c>
      <c r="E9" s="113" t="s">
        <v>121</v>
      </c>
      <c r="F9" s="18">
        <v>7403.335</v>
      </c>
      <c r="G9" s="113" t="s">
        <v>121</v>
      </c>
      <c r="H9" s="18">
        <v>7583.8109999999997</v>
      </c>
      <c r="I9" s="113" t="s">
        <v>121</v>
      </c>
      <c r="J9" s="18">
        <v>7807.2510000000002</v>
      </c>
      <c r="K9" s="108" t="s">
        <v>121</v>
      </c>
      <c r="L9" s="158"/>
      <c r="M9" s="158"/>
      <c r="N9" s="178"/>
      <c r="O9" s="178"/>
      <c r="P9" s="178"/>
      <c r="Q9" s="178"/>
    </row>
    <row r="10" spans="1:18" ht="14.25" customHeight="1" x14ac:dyDescent="0.25">
      <c r="B10" s="19" t="s">
        <v>50</v>
      </c>
      <c r="C10" s="19"/>
      <c r="D10" s="18">
        <v>3550.8919999999998</v>
      </c>
      <c r="E10" s="113" t="s">
        <v>121</v>
      </c>
      <c r="F10" s="18">
        <v>3589.7379999999998</v>
      </c>
      <c r="G10" s="113" t="s">
        <v>121</v>
      </c>
      <c r="H10" s="18">
        <v>3428.3330000000001</v>
      </c>
      <c r="I10" s="113" t="s">
        <v>121</v>
      </c>
      <c r="J10" s="18">
        <v>3207.25</v>
      </c>
      <c r="K10" s="108" t="s">
        <v>121</v>
      </c>
      <c r="L10" s="158"/>
      <c r="M10" s="158"/>
      <c r="N10" s="178"/>
      <c r="O10" s="178"/>
      <c r="P10" s="178"/>
      <c r="Q10" s="178"/>
    </row>
    <row r="11" spans="1:18" ht="14.25" customHeight="1" x14ac:dyDescent="0.25">
      <c r="B11" s="19" t="s">
        <v>49</v>
      </c>
      <c r="C11" s="19"/>
      <c r="D11" s="18">
        <v>10961.718000000001</v>
      </c>
      <c r="E11" s="113" t="s">
        <v>121</v>
      </c>
      <c r="F11" s="18">
        <v>11622.76</v>
      </c>
      <c r="G11" s="113" t="s">
        <v>121</v>
      </c>
      <c r="H11" s="18">
        <v>10582.974</v>
      </c>
      <c r="I11" s="113" t="s">
        <v>121</v>
      </c>
      <c r="J11" s="18">
        <v>10601.183999999999</v>
      </c>
      <c r="K11" s="108" t="s">
        <v>121</v>
      </c>
      <c r="L11" s="158"/>
      <c r="M11" s="158"/>
      <c r="N11" s="178"/>
      <c r="O11" s="178"/>
      <c r="P11" s="178"/>
      <c r="Q11" s="178"/>
    </row>
    <row r="12" spans="1:18" ht="50.25" customHeight="1" x14ac:dyDescent="0.25">
      <c r="B12" s="472" t="s">
        <v>178</v>
      </c>
      <c r="C12" s="473"/>
      <c r="D12" s="18">
        <v>9182.3050000000003</v>
      </c>
      <c r="E12" s="113" t="s">
        <v>121</v>
      </c>
      <c r="F12" s="18">
        <v>9769.7459999999992</v>
      </c>
      <c r="G12" s="113" t="s">
        <v>121</v>
      </c>
      <c r="H12" s="18">
        <v>9025.5280000000002</v>
      </c>
      <c r="I12" s="113" t="s">
        <v>121</v>
      </c>
      <c r="J12" s="18">
        <v>8942.3809999999994</v>
      </c>
      <c r="K12" s="108" t="s">
        <v>121</v>
      </c>
      <c r="L12" s="158"/>
      <c r="M12" s="158"/>
      <c r="N12" s="178"/>
      <c r="O12" s="178"/>
      <c r="P12" s="178"/>
      <c r="Q12" s="178"/>
    </row>
    <row r="13" spans="1:18" ht="14.25" customHeight="1" x14ac:dyDescent="0.25">
      <c r="B13" s="19"/>
      <c r="C13" s="19" t="s">
        <v>48</v>
      </c>
      <c r="D13" s="38">
        <v>357.81799999999998</v>
      </c>
      <c r="E13" s="113"/>
      <c r="F13" s="38">
        <v>379.17</v>
      </c>
      <c r="G13" s="113"/>
      <c r="H13" s="38">
        <v>265.77499999999998</v>
      </c>
      <c r="I13" s="113"/>
      <c r="J13" s="38">
        <v>381.06</v>
      </c>
      <c r="K13" s="108" t="s">
        <v>121</v>
      </c>
      <c r="L13" s="158"/>
      <c r="M13" s="158"/>
      <c r="N13" s="178"/>
      <c r="O13" s="178"/>
      <c r="P13" s="178"/>
      <c r="Q13" s="178"/>
    </row>
    <row r="14" spans="1:18" ht="14.25" customHeight="1" x14ac:dyDescent="0.25">
      <c r="B14" s="19"/>
      <c r="C14" s="19" t="s">
        <v>47</v>
      </c>
      <c r="D14" s="18">
        <v>1421.595</v>
      </c>
      <c r="E14" s="113" t="s">
        <v>121</v>
      </c>
      <c r="F14" s="18">
        <v>1473.8440000000001</v>
      </c>
      <c r="G14" s="113" t="s">
        <v>121</v>
      </c>
      <c r="H14" s="18">
        <v>1291.671</v>
      </c>
      <c r="I14" s="113" t="s">
        <v>121</v>
      </c>
      <c r="J14" s="18">
        <v>1277.7429999999999</v>
      </c>
      <c r="K14" s="108" t="s">
        <v>121</v>
      </c>
      <c r="L14" s="158"/>
      <c r="M14" s="158"/>
      <c r="N14" s="178"/>
      <c r="O14" s="178"/>
      <c r="P14" s="178"/>
      <c r="Q14" s="178"/>
    </row>
    <row r="15" spans="1:18" ht="14.25" customHeight="1" x14ac:dyDescent="0.25">
      <c r="A15" s="9"/>
      <c r="B15" s="17" t="s">
        <v>46</v>
      </c>
      <c r="C15" s="17"/>
      <c r="D15" s="16">
        <v>5791.616</v>
      </c>
      <c r="E15" s="111" t="s">
        <v>121</v>
      </c>
      <c r="F15" s="16">
        <v>5407.5929999999998</v>
      </c>
      <c r="G15" s="111" t="s">
        <v>121</v>
      </c>
      <c r="H15" s="16">
        <v>4795.5730000000003</v>
      </c>
      <c r="I15" s="111" t="s">
        <v>121</v>
      </c>
      <c r="J15" s="16">
        <v>4781.652</v>
      </c>
      <c r="K15" s="108" t="s">
        <v>121</v>
      </c>
      <c r="L15" s="158"/>
      <c r="M15" s="158"/>
      <c r="N15" s="178"/>
      <c r="O15" s="178"/>
      <c r="P15" s="178"/>
      <c r="Q15" s="178"/>
    </row>
    <row r="16" spans="1:18" ht="12" customHeight="1" x14ac:dyDescent="0.25">
      <c r="A16" s="19"/>
      <c r="B16" s="19"/>
      <c r="C16" s="19"/>
    </row>
    <row r="17" spans="1:12" ht="14.25" customHeight="1" x14ac:dyDescent="0.25">
      <c r="A17" s="24"/>
      <c r="B17" s="24"/>
      <c r="C17" s="24"/>
      <c r="D17" s="23" t="s">
        <v>32</v>
      </c>
      <c r="E17" s="109"/>
      <c r="F17" s="23" t="s">
        <v>44</v>
      </c>
      <c r="G17" s="109"/>
      <c r="H17" s="23" t="s">
        <v>43</v>
      </c>
      <c r="I17" s="109"/>
      <c r="J17" s="23" t="s">
        <v>42</v>
      </c>
    </row>
    <row r="18" spans="1:12" ht="14.25" customHeight="1" x14ac:dyDescent="0.25">
      <c r="A18" s="17"/>
      <c r="B18" s="17"/>
      <c r="C18" s="17"/>
      <c r="D18" s="27">
        <v>2013</v>
      </c>
      <c r="E18" s="111"/>
      <c r="F18" s="27">
        <v>2013</v>
      </c>
      <c r="G18" s="111"/>
      <c r="H18" s="27">
        <v>2013</v>
      </c>
      <c r="I18" s="111"/>
      <c r="J18" s="27">
        <v>2013</v>
      </c>
    </row>
    <row r="19" spans="1:12" ht="14.25" customHeight="1" x14ac:dyDescent="0.25">
      <c r="A19" s="21" t="s">
        <v>41</v>
      </c>
      <c r="B19" s="21"/>
      <c r="C19" s="21"/>
      <c r="D19" s="20">
        <v>40662.127</v>
      </c>
      <c r="E19" s="112" t="s">
        <v>121</v>
      </c>
      <c r="F19" s="20">
        <v>42148.661999999997</v>
      </c>
      <c r="G19" s="112" t="s">
        <v>121</v>
      </c>
      <c r="H19" s="20">
        <v>39010.955000000002</v>
      </c>
      <c r="I19" s="112" t="s">
        <v>121</v>
      </c>
      <c r="J19" s="20">
        <v>39787.343000000001</v>
      </c>
      <c r="K19" s="108" t="s">
        <v>121</v>
      </c>
      <c r="L19" s="158"/>
    </row>
    <row r="20" spans="1:12" ht="14.25" customHeight="1" x14ac:dyDescent="0.25">
      <c r="A20" s="19" t="s">
        <v>45</v>
      </c>
      <c r="B20" s="19" t="s">
        <v>40</v>
      </c>
      <c r="C20" s="19"/>
      <c r="D20" s="18">
        <v>15519.434999999999</v>
      </c>
      <c r="E20" s="113" t="s">
        <v>121</v>
      </c>
      <c r="F20" s="18">
        <v>15806.393</v>
      </c>
      <c r="G20" s="113" t="s">
        <v>121</v>
      </c>
      <c r="H20" s="18">
        <v>13333.486999999999</v>
      </c>
      <c r="I20" s="113" t="s">
        <v>121</v>
      </c>
      <c r="J20" s="18">
        <v>13619.048000000001</v>
      </c>
      <c r="K20" s="108" t="s">
        <v>121</v>
      </c>
      <c r="L20" s="158"/>
    </row>
    <row r="21" spans="1:12" ht="14.25" customHeight="1" x14ac:dyDescent="0.25">
      <c r="B21" s="19" t="s">
        <v>39</v>
      </c>
      <c r="C21" s="19"/>
      <c r="D21" s="18">
        <v>6528.9170000000004</v>
      </c>
      <c r="E21" s="113" t="s">
        <v>121</v>
      </c>
      <c r="F21" s="18">
        <v>5813.9780000000001</v>
      </c>
      <c r="G21" s="113" t="s">
        <v>121</v>
      </c>
      <c r="H21" s="18">
        <v>6979.1409999999996</v>
      </c>
      <c r="I21" s="113" t="s">
        <v>121</v>
      </c>
      <c r="J21" s="18">
        <v>7226.8440000000001</v>
      </c>
      <c r="K21" s="108" t="s">
        <v>121</v>
      </c>
      <c r="L21" s="158"/>
    </row>
    <row r="22" spans="1:12" ht="14.25" customHeight="1" x14ac:dyDescent="0.25">
      <c r="B22" s="19" t="s">
        <v>38</v>
      </c>
      <c r="C22" s="19"/>
      <c r="D22" s="18">
        <v>3271.0929999999998</v>
      </c>
      <c r="E22" s="113" t="s">
        <v>121</v>
      </c>
      <c r="F22" s="18">
        <v>3555.9229999999998</v>
      </c>
      <c r="G22" s="113" t="s">
        <v>121</v>
      </c>
      <c r="H22" s="18">
        <v>3196.0439999999999</v>
      </c>
      <c r="I22" s="113" t="s">
        <v>121</v>
      </c>
      <c r="J22" s="18">
        <v>2963.527</v>
      </c>
      <c r="K22" s="108" t="s">
        <v>121</v>
      </c>
      <c r="L22" s="158"/>
    </row>
    <row r="23" spans="1:12" ht="14.25" customHeight="1" x14ac:dyDescent="0.25">
      <c r="B23" s="19" t="s">
        <v>37</v>
      </c>
      <c r="C23" s="19"/>
      <c r="D23" s="18">
        <v>10553.745000000001</v>
      </c>
      <c r="E23" s="113" t="s">
        <v>121</v>
      </c>
      <c r="F23" s="18">
        <v>11344.289000000001</v>
      </c>
      <c r="G23" s="113" t="s">
        <v>121</v>
      </c>
      <c r="H23" s="18">
        <v>10352.418</v>
      </c>
      <c r="I23" s="113" t="s">
        <v>121</v>
      </c>
      <c r="J23" s="18">
        <v>10759.543</v>
      </c>
      <c r="K23" s="108" t="s">
        <v>121</v>
      </c>
      <c r="L23" s="158"/>
    </row>
    <row r="24" spans="1:12" ht="14.25" customHeight="1" x14ac:dyDescent="0.25">
      <c r="B24" s="19" t="s">
        <v>36</v>
      </c>
      <c r="C24" s="19" t="s">
        <v>35</v>
      </c>
      <c r="D24" s="18">
        <v>9108.65</v>
      </c>
      <c r="E24" s="113" t="s">
        <v>121</v>
      </c>
      <c r="F24" s="18">
        <v>9822.6859999999997</v>
      </c>
      <c r="G24" s="113" t="s">
        <v>121</v>
      </c>
      <c r="H24" s="18">
        <v>8947.4570000000003</v>
      </c>
      <c r="I24" s="113" t="s">
        <v>121</v>
      </c>
      <c r="J24" s="18">
        <v>9268.7510000000002</v>
      </c>
      <c r="K24" s="108" t="s">
        <v>121</v>
      </c>
      <c r="L24" s="158"/>
    </row>
    <row r="25" spans="1:12" ht="14.25" customHeight="1" x14ac:dyDescent="0.25">
      <c r="C25" s="19" t="s">
        <v>28</v>
      </c>
      <c r="D25" s="38">
        <v>272.85000000000002</v>
      </c>
      <c r="E25" s="113"/>
      <c r="F25" s="38">
        <v>274.35399999999998</v>
      </c>
      <c r="G25" s="113"/>
      <c r="H25" s="38">
        <v>249.37200000000001</v>
      </c>
      <c r="I25" s="113"/>
      <c r="J25" s="38">
        <v>288.40300000000002</v>
      </c>
      <c r="K25" s="108" t="s">
        <v>121</v>
      </c>
      <c r="L25" s="158"/>
    </row>
    <row r="26" spans="1:12" ht="14.25" customHeight="1" x14ac:dyDescent="0.25">
      <c r="C26" s="19" t="s">
        <v>34</v>
      </c>
      <c r="D26" s="18">
        <v>1172.2449999999999</v>
      </c>
      <c r="E26" s="113" t="s">
        <v>121</v>
      </c>
      <c r="F26" s="18">
        <v>1247.249</v>
      </c>
      <c r="G26" s="113" t="s">
        <v>121</v>
      </c>
      <c r="H26" s="18">
        <v>1155.5889999999999</v>
      </c>
      <c r="I26" s="113" t="s">
        <v>121</v>
      </c>
      <c r="J26" s="18">
        <v>1202.3889999999999</v>
      </c>
      <c r="K26" s="108" t="s">
        <v>121</v>
      </c>
      <c r="L26" s="158"/>
    </row>
    <row r="27" spans="1:12" ht="14.25" customHeight="1" x14ac:dyDescent="0.25">
      <c r="A27" s="9"/>
      <c r="B27" s="17" t="s">
        <v>33</v>
      </c>
      <c r="C27" s="17"/>
      <c r="D27" s="16">
        <v>4788.9359999999997</v>
      </c>
      <c r="E27" s="111" t="s">
        <v>121</v>
      </c>
      <c r="F27" s="16">
        <v>5628.08</v>
      </c>
      <c r="G27" s="111" t="s">
        <v>121</v>
      </c>
      <c r="H27" s="16">
        <v>5149.8649999999998</v>
      </c>
      <c r="I27" s="111" t="s">
        <v>121</v>
      </c>
      <c r="J27" s="16">
        <v>5218.3810000000003</v>
      </c>
      <c r="K27" s="108" t="s">
        <v>121</v>
      </c>
      <c r="L27" s="158"/>
    </row>
    <row r="28" spans="1:12" ht="12" customHeight="1" x14ac:dyDescent="0.25">
      <c r="A28" s="19"/>
      <c r="B28" s="19"/>
      <c r="C28" s="19"/>
    </row>
    <row r="29" spans="1:12" ht="14.25" customHeight="1" x14ac:dyDescent="0.25">
      <c r="A29" s="24"/>
      <c r="B29" s="24"/>
      <c r="C29" s="24"/>
      <c r="D29" s="23" t="s">
        <v>32</v>
      </c>
      <c r="E29" s="109"/>
      <c r="F29" s="23" t="s">
        <v>44</v>
      </c>
      <c r="G29" s="109"/>
      <c r="H29" s="23" t="s">
        <v>43</v>
      </c>
      <c r="I29" s="109"/>
      <c r="J29" s="23" t="s">
        <v>42</v>
      </c>
    </row>
    <row r="30" spans="1:12" ht="14.25" customHeight="1" x14ac:dyDescent="0.25">
      <c r="A30" s="17"/>
      <c r="B30" s="17"/>
      <c r="C30" s="17"/>
      <c r="D30" s="27">
        <v>2014</v>
      </c>
      <c r="E30" s="27"/>
      <c r="F30" s="27">
        <v>2014</v>
      </c>
      <c r="G30" s="111"/>
      <c r="H30" s="27">
        <v>2014</v>
      </c>
      <c r="I30" s="111"/>
      <c r="J30" s="27">
        <v>2014</v>
      </c>
    </row>
    <row r="31" spans="1:12" ht="14.25" customHeight="1" x14ac:dyDescent="0.25">
      <c r="A31" s="21" t="s">
        <v>41</v>
      </c>
      <c r="B31" s="21"/>
      <c r="C31" s="21"/>
      <c r="D31" s="213">
        <v>40582.303999999996</v>
      </c>
      <c r="E31" s="217" t="s">
        <v>204</v>
      </c>
      <c r="F31" s="213">
        <v>41935.413999999997</v>
      </c>
      <c r="G31" s="214" t="s">
        <v>121</v>
      </c>
      <c r="H31" s="213">
        <v>42042.065000000002</v>
      </c>
      <c r="I31" s="214" t="s">
        <v>121</v>
      </c>
      <c r="J31" s="215">
        <v>42913.053</v>
      </c>
      <c r="K31" s="208" t="s">
        <v>121</v>
      </c>
    </row>
    <row r="32" spans="1:12" ht="14.25" customHeight="1" x14ac:dyDescent="0.25">
      <c r="A32" s="19" t="s">
        <v>36</v>
      </c>
      <c r="B32" s="19" t="s">
        <v>40</v>
      </c>
      <c r="C32" s="19"/>
      <c r="D32" s="216">
        <v>14567.837</v>
      </c>
      <c r="E32" s="217" t="s">
        <v>204</v>
      </c>
      <c r="F32" s="216">
        <v>15017.272999999999</v>
      </c>
      <c r="G32" s="217" t="s">
        <v>121</v>
      </c>
      <c r="H32" s="216">
        <v>15397.233</v>
      </c>
      <c r="I32" s="217" t="s">
        <v>121</v>
      </c>
      <c r="J32" s="218">
        <v>16176.582</v>
      </c>
      <c r="K32" s="108" t="s">
        <v>121</v>
      </c>
    </row>
    <row r="33" spans="1:11" ht="14.25" customHeight="1" x14ac:dyDescent="0.25">
      <c r="B33" s="19" t="s">
        <v>39</v>
      </c>
      <c r="C33" s="19"/>
      <c r="D33" s="216">
        <v>6514.5529999999999</v>
      </c>
      <c r="E33" s="217" t="s">
        <v>204</v>
      </c>
      <c r="F33" s="216">
        <v>6840.0339999999997</v>
      </c>
      <c r="G33" s="217" t="s">
        <v>121</v>
      </c>
      <c r="H33" s="216">
        <v>7733.8530000000001</v>
      </c>
      <c r="I33" s="217" t="s">
        <v>121</v>
      </c>
      <c r="J33" s="218">
        <v>7693.4009999999998</v>
      </c>
      <c r="K33" s="108" t="s">
        <v>121</v>
      </c>
    </row>
    <row r="34" spans="1:11" ht="14.25" customHeight="1" x14ac:dyDescent="0.25">
      <c r="B34" s="19" t="s">
        <v>38</v>
      </c>
      <c r="C34" s="19"/>
      <c r="D34" s="216">
        <v>3342.7359999999999</v>
      </c>
      <c r="E34" s="356" t="s">
        <v>204</v>
      </c>
      <c r="F34" s="216">
        <v>3388.0250000000001</v>
      </c>
      <c r="G34" s="217" t="s">
        <v>121</v>
      </c>
      <c r="H34" s="216">
        <v>3314.4830000000002</v>
      </c>
      <c r="I34" s="217" t="s">
        <v>121</v>
      </c>
      <c r="J34" s="218">
        <v>3336.8919999999998</v>
      </c>
      <c r="K34" s="108" t="s">
        <v>121</v>
      </c>
    </row>
    <row r="35" spans="1:11" ht="14.25" customHeight="1" x14ac:dyDescent="0.25">
      <c r="B35" s="19" t="s">
        <v>37</v>
      </c>
      <c r="C35" s="19"/>
      <c r="D35" s="216">
        <v>11100.343000000001</v>
      </c>
      <c r="E35" s="217" t="s">
        <v>204</v>
      </c>
      <c r="F35" s="216">
        <v>11572.037</v>
      </c>
      <c r="G35" s="219" t="s">
        <v>121</v>
      </c>
      <c r="H35" s="216">
        <v>10717.628000000001</v>
      </c>
      <c r="I35" s="217" t="s">
        <v>121</v>
      </c>
      <c r="J35" s="218">
        <v>10796.677</v>
      </c>
      <c r="K35" s="108" t="s">
        <v>121</v>
      </c>
    </row>
    <row r="36" spans="1:11" ht="14.25" customHeight="1" x14ac:dyDescent="0.25">
      <c r="B36" s="19" t="s">
        <v>36</v>
      </c>
      <c r="C36" s="19" t="s">
        <v>35</v>
      </c>
      <c r="D36" s="216">
        <v>9665.14</v>
      </c>
      <c r="E36" s="357" t="s">
        <v>204</v>
      </c>
      <c r="F36" s="216">
        <v>10150.012000000001</v>
      </c>
      <c r="G36" s="220" t="s">
        <v>121</v>
      </c>
      <c r="H36" s="216">
        <v>9451.4560000000001</v>
      </c>
      <c r="I36" s="217" t="s">
        <v>121</v>
      </c>
      <c r="J36" s="216">
        <v>9578.3340000000007</v>
      </c>
      <c r="K36" s="108" t="s">
        <v>121</v>
      </c>
    </row>
    <row r="37" spans="1:11" ht="14.25" customHeight="1" x14ac:dyDescent="0.25">
      <c r="B37" s="19"/>
      <c r="C37" s="19" t="s">
        <v>28</v>
      </c>
      <c r="D37" s="388">
        <v>305.60399999999998</v>
      </c>
      <c r="E37" s="389"/>
      <c r="F37" s="388">
        <v>297.31900000000002</v>
      </c>
      <c r="G37" s="390"/>
      <c r="H37" s="388">
        <v>242.98500000000001</v>
      </c>
      <c r="I37" s="390"/>
      <c r="J37" s="388">
        <v>225.76900000000001</v>
      </c>
      <c r="K37" s="108" t="s">
        <v>616</v>
      </c>
    </row>
    <row r="38" spans="1:11" ht="14.25" customHeight="1" x14ac:dyDescent="0.25">
      <c r="B38" s="19"/>
      <c r="C38" s="19" t="s">
        <v>34</v>
      </c>
      <c r="D38" s="216">
        <v>1129.5999999999999</v>
      </c>
      <c r="E38" s="217" t="s">
        <v>204</v>
      </c>
      <c r="F38" s="216">
        <v>1124.7070000000001</v>
      </c>
      <c r="G38" s="220" t="s">
        <v>121</v>
      </c>
      <c r="H38" s="216">
        <v>1023.186</v>
      </c>
      <c r="I38" s="217" t="s">
        <v>121</v>
      </c>
      <c r="J38" s="216">
        <v>992.57399999999996</v>
      </c>
      <c r="K38" s="108" t="s">
        <v>121</v>
      </c>
    </row>
    <row r="39" spans="1:11" ht="14.25" customHeight="1" x14ac:dyDescent="0.25">
      <c r="A39" s="9"/>
      <c r="B39" s="17" t="s">
        <v>33</v>
      </c>
      <c r="C39" s="17"/>
      <c r="D39" s="221">
        <v>5056.8339999999998</v>
      </c>
      <c r="E39" s="222" t="s">
        <v>204</v>
      </c>
      <c r="F39" s="221">
        <v>5118.0450000000001</v>
      </c>
      <c r="G39" s="222" t="s">
        <v>121</v>
      </c>
      <c r="H39" s="221">
        <v>4878.8680000000004</v>
      </c>
      <c r="I39" s="222" t="s">
        <v>121</v>
      </c>
      <c r="J39" s="223">
        <v>4909.5020000000004</v>
      </c>
      <c r="K39" s="108" t="s">
        <v>121</v>
      </c>
    </row>
    <row r="40" spans="1:11" s="5" customFormat="1" ht="12" customHeight="1" x14ac:dyDescent="0.25">
      <c r="A40" s="25"/>
      <c r="E40" s="114"/>
      <c r="F40" s="99"/>
      <c r="G40" s="108"/>
      <c r="H40" s="99"/>
      <c r="I40" s="108"/>
      <c r="J40" s="99"/>
      <c r="K40" s="108"/>
    </row>
    <row r="41" spans="1:11" s="5" customFormat="1" ht="14.25" customHeight="1" x14ac:dyDescent="0.2">
      <c r="A41" s="24"/>
      <c r="B41" s="24"/>
      <c r="C41" s="24"/>
      <c r="D41" s="174" t="s">
        <v>32</v>
      </c>
      <c r="E41" s="109"/>
      <c r="F41" s="23" t="s">
        <v>44</v>
      </c>
    </row>
    <row r="42" spans="1:11" ht="14.25" customHeight="1" x14ac:dyDescent="0.25">
      <c r="A42" s="17"/>
      <c r="B42" s="17"/>
      <c r="C42" s="17"/>
      <c r="D42" s="64">
        <v>2015</v>
      </c>
      <c r="E42" s="27"/>
      <c r="F42" s="27">
        <v>2015</v>
      </c>
      <c r="G42" s="99"/>
      <c r="I42" s="99"/>
      <c r="K42" s="99"/>
    </row>
    <row r="43" spans="1:11" ht="14.25" customHeight="1" x14ac:dyDescent="0.25">
      <c r="A43" s="21" t="s">
        <v>41</v>
      </c>
      <c r="B43" s="21"/>
      <c r="C43" s="21"/>
      <c r="D43" s="211">
        <v>41925.974999999999</v>
      </c>
      <c r="E43" s="358" t="s">
        <v>207</v>
      </c>
      <c r="F43" s="211">
        <v>42235.896999999997</v>
      </c>
      <c r="G43" s="208" t="s">
        <v>121</v>
      </c>
      <c r="H43" s="158"/>
      <c r="I43" s="158"/>
      <c r="J43" s="158"/>
      <c r="K43" s="158"/>
    </row>
    <row r="44" spans="1:11" ht="14.25" customHeight="1" x14ac:dyDescent="0.25">
      <c r="A44" s="19" t="s">
        <v>36</v>
      </c>
      <c r="B44" s="19" t="s">
        <v>40</v>
      </c>
      <c r="C44" s="19"/>
      <c r="D44" s="212">
        <v>16009.102999999999</v>
      </c>
      <c r="E44" s="358" t="s">
        <v>207</v>
      </c>
      <c r="F44" s="212">
        <v>15172.084999999999</v>
      </c>
      <c r="G44" s="108" t="s">
        <v>121</v>
      </c>
      <c r="H44" s="158"/>
      <c r="I44" s="158"/>
      <c r="J44" s="158"/>
      <c r="K44" s="158"/>
    </row>
    <row r="45" spans="1:11" ht="14.25" customHeight="1" x14ac:dyDescent="0.25">
      <c r="B45" s="19" t="s">
        <v>39</v>
      </c>
      <c r="C45" s="19"/>
      <c r="D45" s="212">
        <v>6892.8639999999996</v>
      </c>
      <c r="E45" s="358" t="s">
        <v>207</v>
      </c>
      <c r="F45" s="212">
        <v>7240.3950000000004</v>
      </c>
      <c r="G45" s="108" t="s">
        <v>121</v>
      </c>
      <c r="H45" s="158"/>
      <c r="I45" s="158"/>
      <c r="J45" s="158"/>
      <c r="K45" s="158"/>
    </row>
    <row r="46" spans="1:11" ht="14.25" customHeight="1" x14ac:dyDescent="0.25">
      <c r="B46" s="19" t="s">
        <v>38</v>
      </c>
      <c r="C46" s="19"/>
      <c r="D46" s="212">
        <v>3629.2080000000001</v>
      </c>
      <c r="E46" s="358" t="s">
        <v>207</v>
      </c>
      <c r="F46" s="212">
        <v>3478.2860000000001</v>
      </c>
      <c r="G46" s="108" t="s">
        <v>121</v>
      </c>
      <c r="H46" s="158"/>
      <c r="I46" s="158"/>
      <c r="J46" s="158"/>
      <c r="K46" s="158"/>
    </row>
    <row r="47" spans="1:11" ht="14.25" customHeight="1" x14ac:dyDescent="0.25">
      <c r="B47" s="19" t="s">
        <v>37</v>
      </c>
      <c r="C47" s="19"/>
      <c r="D47" s="212">
        <v>10717.039000000001</v>
      </c>
      <c r="E47" s="358" t="s">
        <v>207</v>
      </c>
      <c r="F47" s="212">
        <v>11870.227999999999</v>
      </c>
      <c r="G47" s="108" t="s">
        <v>121</v>
      </c>
      <c r="H47" s="158"/>
      <c r="I47" s="158"/>
      <c r="J47" s="158"/>
      <c r="K47" s="158"/>
    </row>
    <row r="48" spans="1:11" ht="14.25" customHeight="1" x14ac:dyDescent="0.25">
      <c r="B48" s="19" t="s">
        <v>36</v>
      </c>
      <c r="C48" s="19" t="s">
        <v>35</v>
      </c>
      <c r="D48" s="212">
        <v>9639.2530000000006</v>
      </c>
      <c r="E48" s="358" t="s">
        <v>207</v>
      </c>
      <c r="F48" s="212">
        <v>10660.531000000001</v>
      </c>
      <c r="G48" s="108" t="s">
        <v>121</v>
      </c>
      <c r="H48" s="158"/>
      <c r="I48" s="158"/>
      <c r="J48" s="158"/>
      <c r="K48" s="158"/>
    </row>
    <row r="49" spans="1:11" ht="14.25" customHeight="1" x14ac:dyDescent="0.25">
      <c r="B49" s="19"/>
      <c r="C49" s="19" t="s">
        <v>28</v>
      </c>
      <c r="D49" s="212">
        <v>246.49799999999999</v>
      </c>
      <c r="E49" s="358" t="s">
        <v>207</v>
      </c>
      <c r="F49" s="212">
        <v>329.76799999999997</v>
      </c>
      <c r="G49" s="108" t="s">
        <v>121</v>
      </c>
      <c r="H49" s="158"/>
      <c r="I49" s="158"/>
      <c r="J49" s="158"/>
      <c r="K49" s="158"/>
    </row>
    <row r="50" spans="1:11" ht="14.25" customHeight="1" x14ac:dyDescent="0.25">
      <c r="B50" s="19"/>
      <c r="C50" s="19" t="s">
        <v>34</v>
      </c>
      <c r="D50" s="212">
        <v>831.28800000000001</v>
      </c>
      <c r="E50" s="358" t="s">
        <v>207</v>
      </c>
      <c r="F50" s="212">
        <v>879.92899999999997</v>
      </c>
      <c r="G50" s="108" t="s">
        <v>121</v>
      </c>
      <c r="H50" s="158"/>
      <c r="I50" s="158"/>
      <c r="J50" s="158"/>
      <c r="K50" s="158"/>
    </row>
    <row r="51" spans="1:11" ht="14.25" customHeight="1" x14ac:dyDescent="0.25">
      <c r="A51" s="9"/>
      <c r="B51" s="17" t="s">
        <v>33</v>
      </c>
      <c r="C51" s="17"/>
      <c r="D51" s="212">
        <v>4677.7610000000004</v>
      </c>
      <c r="E51" s="222" t="s">
        <v>207</v>
      </c>
      <c r="F51" s="221">
        <v>4474.9030000000002</v>
      </c>
      <c r="G51" s="108" t="s">
        <v>121</v>
      </c>
      <c r="H51" s="158"/>
      <c r="I51" s="158"/>
      <c r="J51" s="158"/>
      <c r="K51" s="158"/>
    </row>
    <row r="52" spans="1:11" ht="21" customHeight="1" x14ac:dyDescent="0.25">
      <c r="D52" s="15"/>
      <c r="G52" s="99"/>
      <c r="I52" s="99"/>
      <c r="K52" s="99"/>
    </row>
    <row r="53" spans="1:11" ht="12" customHeight="1" x14ac:dyDescent="0.25">
      <c r="A53" s="474" t="s">
        <v>174</v>
      </c>
      <c r="B53" s="475"/>
      <c r="C53" s="475"/>
      <c r="D53" s="475"/>
      <c r="E53" s="475"/>
    </row>
    <row r="54" spans="1:11" s="158" customFormat="1" ht="12" customHeight="1" x14ac:dyDescent="0.25">
      <c r="A54" s="474" t="s">
        <v>133</v>
      </c>
      <c r="B54" s="475"/>
      <c r="C54" s="475"/>
      <c r="D54" s="475"/>
      <c r="E54" s="475"/>
      <c r="G54" s="108"/>
      <c r="I54" s="108"/>
      <c r="K54" s="108"/>
    </row>
    <row r="55" spans="1:11" ht="14.25" customHeight="1" x14ac:dyDescent="0.25"/>
    <row r="56" spans="1:11" ht="14.25" customHeight="1" x14ac:dyDescent="0.25"/>
    <row r="57" spans="1:11" ht="14.25" customHeight="1" x14ac:dyDescent="0.25"/>
    <row r="58" spans="1:11" ht="14.25" customHeight="1" x14ac:dyDescent="0.25"/>
    <row r="59" spans="1:11" ht="14.25" customHeight="1" x14ac:dyDescent="0.25"/>
    <row r="60" spans="1:11" ht="14.25" customHeight="1" x14ac:dyDescent="0.25"/>
    <row r="61" spans="1:11" ht="14.25" customHeight="1" x14ac:dyDescent="0.25"/>
    <row r="62" spans="1:11" ht="14.25" customHeight="1" x14ac:dyDescent="0.25"/>
    <row r="63" spans="1:11" ht="14.25" customHeight="1" x14ac:dyDescent="0.25"/>
    <row r="64" spans="1: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sheetData>
  <mergeCells count="6">
    <mergeCell ref="A2:J2"/>
    <mergeCell ref="A8:C8"/>
    <mergeCell ref="B12:C12"/>
    <mergeCell ref="A53:E53"/>
    <mergeCell ref="A54:E54"/>
    <mergeCell ref="A3:J3"/>
  </mergeCells>
  <conditionalFormatting sqref="D51">
    <cfRule type="expression" dxfId="6" priority="8">
      <formula>$D$42&lt;&gt;""</formula>
    </cfRule>
  </conditionalFormatting>
  <conditionalFormatting sqref="D42">
    <cfRule type="expression" dxfId="5" priority="5">
      <formula>$D$42&lt;&gt;""</formula>
    </cfRule>
  </conditionalFormatting>
  <conditionalFormatting sqref="D41">
    <cfRule type="expression" dxfId="4" priority="3">
      <formula>$D$42&lt;&gt;""</formula>
    </cfRule>
    <cfRule type="expression" dxfId="3" priority="4">
      <formula>$D$42&lt;&gt;""</formula>
    </cfRule>
  </conditionalFormatting>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L49"/>
  <sheetViews>
    <sheetView showGridLines="0" zoomScaleNormal="100" zoomScaleSheetLayoutView="100" workbookViewId="0"/>
  </sheetViews>
  <sheetFormatPr defaultRowHeight="17.25" x14ac:dyDescent="0.25"/>
  <cols>
    <col min="1" max="1" width="29.85546875" style="99" customWidth="1"/>
    <col min="2" max="2" width="11.85546875" style="99" bestFit="1" customWidth="1"/>
    <col min="3" max="3" width="1.42578125" style="121" customWidth="1"/>
    <col min="4" max="4" width="9.140625" style="99"/>
    <col min="5" max="5" width="11.85546875" style="99" bestFit="1" customWidth="1"/>
    <col min="6" max="6" width="1.85546875" style="121" customWidth="1"/>
    <col min="7" max="7" width="9.140625" style="99"/>
    <col min="8" max="8" width="11.85546875" style="99" bestFit="1" customWidth="1"/>
    <col min="9" max="9" width="1.85546875" style="121" customWidth="1"/>
    <col min="10" max="10" width="9.140625" style="99"/>
    <col min="11" max="11" width="11.85546875" style="99" bestFit="1" customWidth="1"/>
    <col min="12" max="12" width="1.85546875" style="133" customWidth="1"/>
    <col min="13" max="256" width="9.140625" style="99"/>
    <col min="257" max="257" width="29.85546875" style="99" customWidth="1"/>
    <col min="258" max="258" width="9.140625" style="99"/>
    <col min="259" max="259" width="1.42578125" style="99" customWidth="1"/>
    <col min="260" max="261" width="9.140625" style="99"/>
    <col min="262" max="262" width="1.85546875" style="99" customWidth="1"/>
    <col min="263" max="264" width="9.140625" style="99"/>
    <col min="265" max="265" width="1.85546875" style="99" customWidth="1"/>
    <col min="266" max="512" width="9.140625" style="99"/>
    <col min="513" max="513" width="29.85546875" style="99" customWidth="1"/>
    <col min="514" max="514" width="9.140625" style="99"/>
    <col min="515" max="515" width="1.42578125" style="99" customWidth="1"/>
    <col min="516" max="517" width="9.140625" style="99"/>
    <col min="518" max="518" width="1.85546875" style="99" customWidth="1"/>
    <col min="519" max="520" width="9.140625" style="99"/>
    <col min="521" max="521" width="1.85546875" style="99" customWidth="1"/>
    <col min="522" max="768" width="9.140625" style="99"/>
    <col min="769" max="769" width="29.85546875" style="99" customWidth="1"/>
    <col min="770" max="770" width="9.140625" style="99"/>
    <col min="771" max="771" width="1.42578125" style="99" customWidth="1"/>
    <col min="772" max="773" width="9.140625" style="99"/>
    <col min="774" max="774" width="1.85546875" style="99" customWidth="1"/>
    <col min="775" max="776" width="9.140625" style="99"/>
    <col min="777" max="777" width="1.85546875" style="99" customWidth="1"/>
    <col min="778" max="1024" width="9.140625" style="99"/>
    <col min="1025" max="1025" width="29.85546875" style="99" customWidth="1"/>
    <col min="1026" max="1026" width="9.140625" style="99"/>
    <col min="1027" max="1027" width="1.42578125" style="99" customWidth="1"/>
    <col min="1028" max="1029" width="9.140625" style="99"/>
    <col min="1030" max="1030" width="1.85546875" style="99" customWidth="1"/>
    <col min="1031" max="1032" width="9.140625" style="99"/>
    <col min="1033" max="1033" width="1.85546875" style="99" customWidth="1"/>
    <col min="1034" max="1280" width="9.140625" style="99"/>
    <col min="1281" max="1281" width="29.85546875" style="99" customWidth="1"/>
    <col min="1282" max="1282" width="9.140625" style="99"/>
    <col min="1283" max="1283" width="1.42578125" style="99" customWidth="1"/>
    <col min="1284" max="1285" width="9.140625" style="99"/>
    <col min="1286" max="1286" width="1.85546875" style="99" customWidth="1"/>
    <col min="1287" max="1288" width="9.140625" style="99"/>
    <col min="1289" max="1289" width="1.85546875" style="99" customWidth="1"/>
    <col min="1290" max="1536" width="9.140625" style="99"/>
    <col min="1537" max="1537" width="29.85546875" style="99" customWidth="1"/>
    <col min="1538" max="1538" width="9.140625" style="99"/>
    <col min="1539" max="1539" width="1.42578125" style="99" customWidth="1"/>
    <col min="1540" max="1541" width="9.140625" style="99"/>
    <col min="1542" max="1542" width="1.85546875" style="99" customWidth="1"/>
    <col min="1543" max="1544" width="9.140625" style="99"/>
    <col min="1545" max="1545" width="1.85546875" style="99" customWidth="1"/>
    <col min="1546" max="1792" width="9.140625" style="99"/>
    <col min="1793" max="1793" width="29.85546875" style="99" customWidth="1"/>
    <col min="1794" max="1794" width="9.140625" style="99"/>
    <col min="1795" max="1795" width="1.42578125" style="99" customWidth="1"/>
    <col min="1796" max="1797" width="9.140625" style="99"/>
    <col min="1798" max="1798" width="1.85546875" style="99" customWidth="1"/>
    <col min="1799" max="1800" width="9.140625" style="99"/>
    <col min="1801" max="1801" width="1.85546875" style="99" customWidth="1"/>
    <col min="1802" max="2048" width="9.140625" style="99"/>
    <col min="2049" max="2049" width="29.85546875" style="99" customWidth="1"/>
    <col min="2050" max="2050" width="9.140625" style="99"/>
    <col min="2051" max="2051" width="1.42578125" style="99" customWidth="1"/>
    <col min="2052" max="2053" width="9.140625" style="99"/>
    <col min="2054" max="2054" width="1.85546875" style="99" customWidth="1"/>
    <col min="2055" max="2056" width="9.140625" style="99"/>
    <col min="2057" max="2057" width="1.85546875" style="99" customWidth="1"/>
    <col min="2058" max="2304" width="9.140625" style="99"/>
    <col min="2305" max="2305" width="29.85546875" style="99" customWidth="1"/>
    <col min="2306" max="2306" width="9.140625" style="99"/>
    <col min="2307" max="2307" width="1.42578125" style="99" customWidth="1"/>
    <col min="2308" max="2309" width="9.140625" style="99"/>
    <col min="2310" max="2310" width="1.85546875" style="99" customWidth="1"/>
    <col min="2311" max="2312" width="9.140625" style="99"/>
    <col min="2313" max="2313" width="1.85546875" style="99" customWidth="1"/>
    <col min="2314" max="2560" width="9.140625" style="99"/>
    <col min="2561" max="2561" width="29.85546875" style="99" customWidth="1"/>
    <col min="2562" max="2562" width="9.140625" style="99"/>
    <col min="2563" max="2563" width="1.42578125" style="99" customWidth="1"/>
    <col min="2564" max="2565" width="9.140625" style="99"/>
    <col min="2566" max="2566" width="1.85546875" style="99" customWidth="1"/>
    <col min="2567" max="2568" width="9.140625" style="99"/>
    <col min="2569" max="2569" width="1.85546875" style="99" customWidth="1"/>
    <col min="2570" max="2816" width="9.140625" style="99"/>
    <col min="2817" max="2817" width="29.85546875" style="99" customWidth="1"/>
    <col min="2818" max="2818" width="9.140625" style="99"/>
    <col min="2819" max="2819" width="1.42578125" style="99" customWidth="1"/>
    <col min="2820" max="2821" width="9.140625" style="99"/>
    <col min="2822" max="2822" width="1.85546875" style="99" customWidth="1"/>
    <col min="2823" max="2824" width="9.140625" style="99"/>
    <col min="2825" max="2825" width="1.85546875" style="99" customWidth="1"/>
    <col min="2826" max="3072" width="9.140625" style="99"/>
    <col min="3073" max="3073" width="29.85546875" style="99" customWidth="1"/>
    <col min="3074" max="3074" width="9.140625" style="99"/>
    <col min="3075" max="3075" width="1.42578125" style="99" customWidth="1"/>
    <col min="3076" max="3077" width="9.140625" style="99"/>
    <col min="3078" max="3078" width="1.85546875" style="99" customWidth="1"/>
    <col min="3079" max="3080" width="9.140625" style="99"/>
    <col min="3081" max="3081" width="1.85546875" style="99" customWidth="1"/>
    <col min="3082" max="3328" width="9.140625" style="99"/>
    <col min="3329" max="3329" width="29.85546875" style="99" customWidth="1"/>
    <col min="3330" max="3330" width="9.140625" style="99"/>
    <col min="3331" max="3331" width="1.42578125" style="99" customWidth="1"/>
    <col min="3332" max="3333" width="9.140625" style="99"/>
    <col min="3334" max="3334" width="1.85546875" style="99" customWidth="1"/>
    <col min="3335" max="3336" width="9.140625" style="99"/>
    <col min="3337" max="3337" width="1.85546875" style="99" customWidth="1"/>
    <col min="3338" max="3584" width="9.140625" style="99"/>
    <col min="3585" max="3585" width="29.85546875" style="99" customWidth="1"/>
    <col min="3586" max="3586" width="9.140625" style="99"/>
    <col min="3587" max="3587" width="1.42578125" style="99" customWidth="1"/>
    <col min="3588" max="3589" width="9.140625" style="99"/>
    <col min="3590" max="3590" width="1.85546875" style="99" customWidth="1"/>
    <col min="3591" max="3592" width="9.140625" style="99"/>
    <col min="3593" max="3593" width="1.85546875" style="99" customWidth="1"/>
    <col min="3594" max="3840" width="9.140625" style="99"/>
    <col min="3841" max="3841" width="29.85546875" style="99" customWidth="1"/>
    <col min="3842" max="3842" width="9.140625" style="99"/>
    <col min="3843" max="3843" width="1.42578125" style="99" customWidth="1"/>
    <col min="3844" max="3845" width="9.140625" style="99"/>
    <col min="3846" max="3846" width="1.85546875" style="99" customWidth="1"/>
    <col min="3847" max="3848" width="9.140625" style="99"/>
    <col min="3849" max="3849" width="1.85546875" style="99" customWidth="1"/>
    <col min="3850" max="4096" width="9.140625" style="99"/>
    <col min="4097" max="4097" width="29.85546875" style="99" customWidth="1"/>
    <col min="4098" max="4098" width="9.140625" style="99"/>
    <col min="4099" max="4099" width="1.42578125" style="99" customWidth="1"/>
    <col min="4100" max="4101" width="9.140625" style="99"/>
    <col min="4102" max="4102" width="1.85546875" style="99" customWidth="1"/>
    <col min="4103" max="4104" width="9.140625" style="99"/>
    <col min="4105" max="4105" width="1.85546875" style="99" customWidth="1"/>
    <col min="4106" max="4352" width="9.140625" style="99"/>
    <col min="4353" max="4353" width="29.85546875" style="99" customWidth="1"/>
    <col min="4354" max="4354" width="9.140625" style="99"/>
    <col min="4355" max="4355" width="1.42578125" style="99" customWidth="1"/>
    <col min="4356" max="4357" width="9.140625" style="99"/>
    <col min="4358" max="4358" width="1.85546875" style="99" customWidth="1"/>
    <col min="4359" max="4360" width="9.140625" style="99"/>
    <col min="4361" max="4361" width="1.85546875" style="99" customWidth="1"/>
    <col min="4362" max="4608" width="9.140625" style="99"/>
    <col min="4609" max="4609" width="29.85546875" style="99" customWidth="1"/>
    <col min="4610" max="4610" width="9.140625" style="99"/>
    <col min="4611" max="4611" width="1.42578125" style="99" customWidth="1"/>
    <col min="4612" max="4613" width="9.140625" style="99"/>
    <col min="4614" max="4614" width="1.85546875" style="99" customWidth="1"/>
    <col min="4615" max="4616" width="9.140625" style="99"/>
    <col min="4617" max="4617" width="1.85546875" style="99" customWidth="1"/>
    <col min="4618" max="4864" width="9.140625" style="99"/>
    <col min="4865" max="4865" width="29.85546875" style="99" customWidth="1"/>
    <col min="4866" max="4866" width="9.140625" style="99"/>
    <col min="4867" max="4867" width="1.42578125" style="99" customWidth="1"/>
    <col min="4868" max="4869" width="9.140625" style="99"/>
    <col min="4870" max="4870" width="1.85546875" style="99" customWidth="1"/>
    <col min="4871" max="4872" width="9.140625" style="99"/>
    <col min="4873" max="4873" width="1.85546875" style="99" customWidth="1"/>
    <col min="4874" max="5120" width="9.140625" style="99"/>
    <col min="5121" max="5121" width="29.85546875" style="99" customWidth="1"/>
    <col min="5122" max="5122" width="9.140625" style="99"/>
    <col min="5123" max="5123" width="1.42578125" style="99" customWidth="1"/>
    <col min="5124" max="5125" width="9.140625" style="99"/>
    <col min="5126" max="5126" width="1.85546875" style="99" customWidth="1"/>
    <col min="5127" max="5128" width="9.140625" style="99"/>
    <col min="5129" max="5129" width="1.85546875" style="99" customWidth="1"/>
    <col min="5130" max="5376" width="9.140625" style="99"/>
    <col min="5377" max="5377" width="29.85546875" style="99" customWidth="1"/>
    <col min="5378" max="5378" width="9.140625" style="99"/>
    <col min="5379" max="5379" width="1.42578125" style="99" customWidth="1"/>
    <col min="5380" max="5381" width="9.140625" style="99"/>
    <col min="5382" max="5382" width="1.85546875" style="99" customWidth="1"/>
    <col min="5383" max="5384" width="9.140625" style="99"/>
    <col min="5385" max="5385" width="1.85546875" style="99" customWidth="1"/>
    <col min="5386" max="5632" width="9.140625" style="99"/>
    <col min="5633" max="5633" width="29.85546875" style="99" customWidth="1"/>
    <col min="5634" max="5634" width="9.140625" style="99"/>
    <col min="5635" max="5635" width="1.42578125" style="99" customWidth="1"/>
    <col min="5636" max="5637" width="9.140625" style="99"/>
    <col min="5638" max="5638" width="1.85546875" style="99" customWidth="1"/>
    <col min="5639" max="5640" width="9.140625" style="99"/>
    <col min="5641" max="5641" width="1.85546875" style="99" customWidth="1"/>
    <col min="5642" max="5888" width="9.140625" style="99"/>
    <col min="5889" max="5889" width="29.85546875" style="99" customWidth="1"/>
    <col min="5890" max="5890" width="9.140625" style="99"/>
    <col min="5891" max="5891" width="1.42578125" style="99" customWidth="1"/>
    <col min="5892" max="5893" width="9.140625" style="99"/>
    <col min="5894" max="5894" width="1.85546875" style="99" customWidth="1"/>
    <col min="5895" max="5896" width="9.140625" style="99"/>
    <col min="5897" max="5897" width="1.85546875" style="99" customWidth="1"/>
    <col min="5898" max="6144" width="9.140625" style="99"/>
    <col min="6145" max="6145" width="29.85546875" style="99" customWidth="1"/>
    <col min="6146" max="6146" width="9.140625" style="99"/>
    <col min="6147" max="6147" width="1.42578125" style="99" customWidth="1"/>
    <col min="6148" max="6149" width="9.140625" style="99"/>
    <col min="6150" max="6150" width="1.85546875" style="99" customWidth="1"/>
    <col min="6151" max="6152" width="9.140625" style="99"/>
    <col min="6153" max="6153" width="1.85546875" style="99" customWidth="1"/>
    <col min="6154" max="6400" width="9.140625" style="99"/>
    <col min="6401" max="6401" width="29.85546875" style="99" customWidth="1"/>
    <col min="6402" max="6402" width="9.140625" style="99"/>
    <col min="6403" max="6403" width="1.42578125" style="99" customWidth="1"/>
    <col min="6404" max="6405" width="9.140625" style="99"/>
    <col min="6406" max="6406" width="1.85546875" style="99" customWidth="1"/>
    <col min="6407" max="6408" width="9.140625" style="99"/>
    <col min="6409" max="6409" width="1.85546875" style="99" customWidth="1"/>
    <col min="6410" max="6656" width="9.140625" style="99"/>
    <col min="6657" max="6657" width="29.85546875" style="99" customWidth="1"/>
    <col min="6658" max="6658" width="9.140625" style="99"/>
    <col min="6659" max="6659" width="1.42578125" style="99" customWidth="1"/>
    <col min="6660" max="6661" width="9.140625" style="99"/>
    <col min="6662" max="6662" width="1.85546875" style="99" customWidth="1"/>
    <col min="6663" max="6664" width="9.140625" style="99"/>
    <col min="6665" max="6665" width="1.85546875" style="99" customWidth="1"/>
    <col min="6666" max="6912" width="9.140625" style="99"/>
    <col min="6913" max="6913" width="29.85546875" style="99" customWidth="1"/>
    <col min="6914" max="6914" width="9.140625" style="99"/>
    <col min="6915" max="6915" width="1.42578125" style="99" customWidth="1"/>
    <col min="6916" max="6917" width="9.140625" style="99"/>
    <col min="6918" max="6918" width="1.85546875" style="99" customWidth="1"/>
    <col min="6919" max="6920" width="9.140625" style="99"/>
    <col min="6921" max="6921" width="1.85546875" style="99" customWidth="1"/>
    <col min="6922" max="7168" width="9.140625" style="99"/>
    <col min="7169" max="7169" width="29.85546875" style="99" customWidth="1"/>
    <col min="7170" max="7170" width="9.140625" style="99"/>
    <col min="7171" max="7171" width="1.42578125" style="99" customWidth="1"/>
    <col min="7172" max="7173" width="9.140625" style="99"/>
    <col min="7174" max="7174" width="1.85546875" style="99" customWidth="1"/>
    <col min="7175" max="7176" width="9.140625" style="99"/>
    <col min="7177" max="7177" width="1.85546875" style="99" customWidth="1"/>
    <col min="7178" max="7424" width="9.140625" style="99"/>
    <col min="7425" max="7425" width="29.85546875" style="99" customWidth="1"/>
    <col min="7426" max="7426" width="9.140625" style="99"/>
    <col min="7427" max="7427" width="1.42578125" style="99" customWidth="1"/>
    <col min="7428" max="7429" width="9.140625" style="99"/>
    <col min="7430" max="7430" width="1.85546875" style="99" customWidth="1"/>
    <col min="7431" max="7432" width="9.140625" style="99"/>
    <col min="7433" max="7433" width="1.85546875" style="99" customWidth="1"/>
    <col min="7434" max="7680" width="9.140625" style="99"/>
    <col min="7681" max="7681" width="29.85546875" style="99" customWidth="1"/>
    <col min="7682" max="7682" width="9.140625" style="99"/>
    <col min="7683" max="7683" width="1.42578125" style="99" customWidth="1"/>
    <col min="7684" max="7685" width="9.140625" style="99"/>
    <col min="7686" max="7686" width="1.85546875" style="99" customWidth="1"/>
    <col min="7687" max="7688" width="9.140625" style="99"/>
    <col min="7689" max="7689" width="1.85546875" style="99" customWidth="1"/>
    <col min="7690" max="7936" width="9.140625" style="99"/>
    <col min="7937" max="7937" width="29.85546875" style="99" customWidth="1"/>
    <col min="7938" max="7938" width="9.140625" style="99"/>
    <col min="7939" max="7939" width="1.42578125" style="99" customWidth="1"/>
    <col min="7940" max="7941" width="9.140625" style="99"/>
    <col min="7942" max="7942" width="1.85546875" style="99" customWidth="1"/>
    <col min="7943" max="7944" width="9.140625" style="99"/>
    <col min="7945" max="7945" width="1.85546875" style="99" customWidth="1"/>
    <col min="7946" max="8192" width="9.140625" style="99"/>
    <col min="8193" max="8193" width="29.85546875" style="99" customWidth="1"/>
    <col min="8194" max="8194" width="9.140625" style="99"/>
    <col min="8195" max="8195" width="1.42578125" style="99" customWidth="1"/>
    <col min="8196" max="8197" width="9.140625" style="99"/>
    <col min="8198" max="8198" width="1.85546875" style="99" customWidth="1"/>
    <col min="8199" max="8200" width="9.140625" style="99"/>
    <col min="8201" max="8201" width="1.85546875" style="99" customWidth="1"/>
    <col min="8202" max="8448" width="9.140625" style="99"/>
    <col min="8449" max="8449" width="29.85546875" style="99" customWidth="1"/>
    <col min="8450" max="8450" width="9.140625" style="99"/>
    <col min="8451" max="8451" width="1.42578125" style="99" customWidth="1"/>
    <col min="8452" max="8453" width="9.140625" style="99"/>
    <col min="8454" max="8454" width="1.85546875" style="99" customWidth="1"/>
    <col min="8455" max="8456" width="9.140625" style="99"/>
    <col min="8457" max="8457" width="1.85546875" style="99" customWidth="1"/>
    <col min="8458" max="8704" width="9.140625" style="99"/>
    <col min="8705" max="8705" width="29.85546875" style="99" customWidth="1"/>
    <col min="8706" max="8706" width="9.140625" style="99"/>
    <col min="8707" max="8707" width="1.42578125" style="99" customWidth="1"/>
    <col min="8708" max="8709" width="9.140625" style="99"/>
    <col min="8710" max="8710" width="1.85546875" style="99" customWidth="1"/>
    <col min="8711" max="8712" width="9.140625" style="99"/>
    <col min="8713" max="8713" width="1.85546875" style="99" customWidth="1"/>
    <col min="8714" max="8960" width="9.140625" style="99"/>
    <col min="8961" max="8961" width="29.85546875" style="99" customWidth="1"/>
    <col min="8962" max="8962" width="9.140625" style="99"/>
    <col min="8963" max="8963" width="1.42578125" style="99" customWidth="1"/>
    <col min="8964" max="8965" width="9.140625" style="99"/>
    <col min="8966" max="8966" width="1.85546875" style="99" customWidth="1"/>
    <col min="8967" max="8968" width="9.140625" style="99"/>
    <col min="8969" max="8969" width="1.85546875" style="99" customWidth="1"/>
    <col min="8970" max="9216" width="9.140625" style="99"/>
    <col min="9217" max="9217" width="29.85546875" style="99" customWidth="1"/>
    <col min="9218" max="9218" width="9.140625" style="99"/>
    <col min="9219" max="9219" width="1.42578125" style="99" customWidth="1"/>
    <col min="9220" max="9221" width="9.140625" style="99"/>
    <col min="9222" max="9222" width="1.85546875" style="99" customWidth="1"/>
    <col min="9223" max="9224" width="9.140625" style="99"/>
    <col min="9225" max="9225" width="1.85546875" style="99" customWidth="1"/>
    <col min="9226" max="9472" width="9.140625" style="99"/>
    <col min="9473" max="9473" width="29.85546875" style="99" customWidth="1"/>
    <col min="9474" max="9474" width="9.140625" style="99"/>
    <col min="9475" max="9475" width="1.42578125" style="99" customWidth="1"/>
    <col min="9476" max="9477" width="9.140625" style="99"/>
    <col min="9478" max="9478" width="1.85546875" style="99" customWidth="1"/>
    <col min="9479" max="9480" width="9.140625" style="99"/>
    <col min="9481" max="9481" width="1.85546875" style="99" customWidth="1"/>
    <col min="9482" max="9728" width="9.140625" style="99"/>
    <col min="9729" max="9729" width="29.85546875" style="99" customWidth="1"/>
    <col min="9730" max="9730" width="9.140625" style="99"/>
    <col min="9731" max="9731" width="1.42578125" style="99" customWidth="1"/>
    <col min="9732" max="9733" width="9.140625" style="99"/>
    <col min="9734" max="9734" width="1.85546875" style="99" customWidth="1"/>
    <col min="9735" max="9736" width="9.140625" style="99"/>
    <col min="9737" max="9737" width="1.85546875" style="99" customWidth="1"/>
    <col min="9738" max="9984" width="9.140625" style="99"/>
    <col min="9985" max="9985" width="29.85546875" style="99" customWidth="1"/>
    <col min="9986" max="9986" width="9.140625" style="99"/>
    <col min="9987" max="9987" width="1.42578125" style="99" customWidth="1"/>
    <col min="9988" max="9989" width="9.140625" style="99"/>
    <col min="9990" max="9990" width="1.85546875" style="99" customWidth="1"/>
    <col min="9991" max="9992" width="9.140625" style="99"/>
    <col min="9993" max="9993" width="1.85546875" style="99" customWidth="1"/>
    <col min="9994" max="10240" width="9.140625" style="99"/>
    <col min="10241" max="10241" width="29.85546875" style="99" customWidth="1"/>
    <col min="10242" max="10242" width="9.140625" style="99"/>
    <col min="10243" max="10243" width="1.42578125" style="99" customWidth="1"/>
    <col min="10244" max="10245" width="9.140625" style="99"/>
    <col min="10246" max="10246" width="1.85546875" style="99" customWidth="1"/>
    <col min="10247" max="10248" width="9.140625" style="99"/>
    <col min="10249" max="10249" width="1.85546875" style="99" customWidth="1"/>
    <col min="10250" max="10496" width="9.140625" style="99"/>
    <col min="10497" max="10497" width="29.85546875" style="99" customWidth="1"/>
    <col min="10498" max="10498" width="9.140625" style="99"/>
    <col min="10499" max="10499" width="1.42578125" style="99" customWidth="1"/>
    <col min="10500" max="10501" width="9.140625" style="99"/>
    <col min="10502" max="10502" width="1.85546875" style="99" customWidth="1"/>
    <col min="10503" max="10504" width="9.140625" style="99"/>
    <col min="10505" max="10505" width="1.85546875" style="99" customWidth="1"/>
    <col min="10506" max="10752" width="9.140625" style="99"/>
    <col min="10753" max="10753" width="29.85546875" style="99" customWidth="1"/>
    <col min="10754" max="10754" width="9.140625" style="99"/>
    <col min="10755" max="10755" width="1.42578125" style="99" customWidth="1"/>
    <col min="10756" max="10757" width="9.140625" style="99"/>
    <col min="10758" max="10758" width="1.85546875" style="99" customWidth="1"/>
    <col min="10759" max="10760" width="9.140625" style="99"/>
    <col min="10761" max="10761" width="1.85546875" style="99" customWidth="1"/>
    <col min="10762" max="11008" width="9.140625" style="99"/>
    <col min="11009" max="11009" width="29.85546875" style="99" customWidth="1"/>
    <col min="11010" max="11010" width="9.140625" style="99"/>
    <col min="11011" max="11011" width="1.42578125" style="99" customWidth="1"/>
    <col min="11012" max="11013" width="9.140625" style="99"/>
    <col min="11014" max="11014" width="1.85546875" style="99" customWidth="1"/>
    <col min="11015" max="11016" width="9.140625" style="99"/>
    <col min="11017" max="11017" width="1.85546875" style="99" customWidth="1"/>
    <col min="11018" max="11264" width="9.140625" style="99"/>
    <col min="11265" max="11265" width="29.85546875" style="99" customWidth="1"/>
    <col min="11266" max="11266" width="9.140625" style="99"/>
    <col min="11267" max="11267" width="1.42578125" style="99" customWidth="1"/>
    <col min="11268" max="11269" width="9.140625" style="99"/>
    <col min="11270" max="11270" width="1.85546875" style="99" customWidth="1"/>
    <col min="11271" max="11272" width="9.140625" style="99"/>
    <col min="11273" max="11273" width="1.85546875" style="99" customWidth="1"/>
    <col min="11274" max="11520" width="9.140625" style="99"/>
    <col min="11521" max="11521" width="29.85546875" style="99" customWidth="1"/>
    <col min="11522" max="11522" width="9.140625" style="99"/>
    <col min="11523" max="11523" width="1.42578125" style="99" customWidth="1"/>
    <col min="11524" max="11525" width="9.140625" style="99"/>
    <col min="11526" max="11526" width="1.85546875" style="99" customWidth="1"/>
    <col min="11527" max="11528" width="9.140625" style="99"/>
    <col min="11529" max="11529" width="1.85546875" style="99" customWidth="1"/>
    <col min="11530" max="11776" width="9.140625" style="99"/>
    <col min="11777" max="11777" width="29.85546875" style="99" customWidth="1"/>
    <col min="11778" max="11778" width="9.140625" style="99"/>
    <col min="11779" max="11779" width="1.42578125" style="99" customWidth="1"/>
    <col min="11780" max="11781" width="9.140625" style="99"/>
    <col min="11782" max="11782" width="1.85546875" style="99" customWidth="1"/>
    <col min="11783" max="11784" width="9.140625" style="99"/>
    <col min="11785" max="11785" width="1.85546875" style="99" customWidth="1"/>
    <col min="11786" max="12032" width="9.140625" style="99"/>
    <col min="12033" max="12033" width="29.85546875" style="99" customWidth="1"/>
    <col min="12034" max="12034" width="9.140625" style="99"/>
    <col min="12035" max="12035" width="1.42578125" style="99" customWidth="1"/>
    <col min="12036" max="12037" width="9.140625" style="99"/>
    <col min="12038" max="12038" width="1.85546875" style="99" customWidth="1"/>
    <col min="12039" max="12040" width="9.140625" style="99"/>
    <col min="12041" max="12041" width="1.85546875" style="99" customWidth="1"/>
    <col min="12042" max="12288" width="9.140625" style="99"/>
    <col min="12289" max="12289" width="29.85546875" style="99" customWidth="1"/>
    <col min="12290" max="12290" width="9.140625" style="99"/>
    <col min="12291" max="12291" width="1.42578125" style="99" customWidth="1"/>
    <col min="12292" max="12293" width="9.140625" style="99"/>
    <col min="12294" max="12294" width="1.85546875" style="99" customWidth="1"/>
    <col min="12295" max="12296" width="9.140625" style="99"/>
    <col min="12297" max="12297" width="1.85546875" style="99" customWidth="1"/>
    <col min="12298" max="12544" width="9.140625" style="99"/>
    <col min="12545" max="12545" width="29.85546875" style="99" customWidth="1"/>
    <col min="12546" max="12546" width="9.140625" style="99"/>
    <col min="12547" max="12547" width="1.42578125" style="99" customWidth="1"/>
    <col min="12548" max="12549" width="9.140625" style="99"/>
    <col min="12550" max="12550" width="1.85546875" style="99" customWidth="1"/>
    <col min="12551" max="12552" width="9.140625" style="99"/>
    <col min="12553" max="12553" width="1.85546875" style="99" customWidth="1"/>
    <col min="12554" max="12800" width="9.140625" style="99"/>
    <col min="12801" max="12801" width="29.85546875" style="99" customWidth="1"/>
    <col min="12802" max="12802" width="9.140625" style="99"/>
    <col min="12803" max="12803" width="1.42578125" style="99" customWidth="1"/>
    <col min="12804" max="12805" width="9.140625" style="99"/>
    <col min="12806" max="12806" width="1.85546875" style="99" customWidth="1"/>
    <col min="12807" max="12808" width="9.140625" style="99"/>
    <col min="12809" max="12809" width="1.85546875" style="99" customWidth="1"/>
    <col min="12810" max="13056" width="9.140625" style="99"/>
    <col min="13057" max="13057" width="29.85546875" style="99" customWidth="1"/>
    <col min="13058" max="13058" width="9.140625" style="99"/>
    <col min="13059" max="13059" width="1.42578125" style="99" customWidth="1"/>
    <col min="13060" max="13061" width="9.140625" style="99"/>
    <col min="13062" max="13062" width="1.85546875" style="99" customWidth="1"/>
    <col min="13063" max="13064" width="9.140625" style="99"/>
    <col min="13065" max="13065" width="1.85546875" style="99" customWidth="1"/>
    <col min="13066" max="13312" width="9.140625" style="99"/>
    <col min="13313" max="13313" width="29.85546875" style="99" customWidth="1"/>
    <col min="13314" max="13314" width="9.140625" style="99"/>
    <col min="13315" max="13315" width="1.42578125" style="99" customWidth="1"/>
    <col min="13316" max="13317" width="9.140625" style="99"/>
    <col min="13318" max="13318" width="1.85546875" style="99" customWidth="1"/>
    <col min="13319" max="13320" width="9.140625" style="99"/>
    <col min="13321" max="13321" width="1.85546875" style="99" customWidth="1"/>
    <col min="13322" max="13568" width="9.140625" style="99"/>
    <col min="13569" max="13569" width="29.85546875" style="99" customWidth="1"/>
    <col min="13570" max="13570" width="9.140625" style="99"/>
    <col min="13571" max="13571" width="1.42578125" style="99" customWidth="1"/>
    <col min="13572" max="13573" width="9.140625" style="99"/>
    <col min="13574" max="13574" width="1.85546875" style="99" customWidth="1"/>
    <col min="13575" max="13576" width="9.140625" style="99"/>
    <col min="13577" max="13577" width="1.85546875" style="99" customWidth="1"/>
    <col min="13578" max="13824" width="9.140625" style="99"/>
    <col min="13825" max="13825" width="29.85546875" style="99" customWidth="1"/>
    <col min="13826" max="13826" width="9.140625" style="99"/>
    <col min="13827" max="13827" width="1.42578125" style="99" customWidth="1"/>
    <col min="13828" max="13829" width="9.140625" style="99"/>
    <col min="13830" max="13830" width="1.85546875" style="99" customWidth="1"/>
    <col min="13831" max="13832" width="9.140625" style="99"/>
    <col min="13833" max="13833" width="1.85546875" style="99" customWidth="1"/>
    <col min="13834" max="14080" width="9.140625" style="99"/>
    <col min="14081" max="14081" width="29.85546875" style="99" customWidth="1"/>
    <col min="14082" max="14082" width="9.140625" style="99"/>
    <col min="14083" max="14083" width="1.42578125" style="99" customWidth="1"/>
    <col min="14084" max="14085" width="9.140625" style="99"/>
    <col min="14086" max="14086" width="1.85546875" style="99" customWidth="1"/>
    <col min="14087" max="14088" width="9.140625" style="99"/>
    <col min="14089" max="14089" width="1.85546875" style="99" customWidth="1"/>
    <col min="14090" max="14336" width="9.140625" style="99"/>
    <col min="14337" max="14337" width="29.85546875" style="99" customWidth="1"/>
    <col min="14338" max="14338" width="9.140625" style="99"/>
    <col min="14339" max="14339" width="1.42578125" style="99" customWidth="1"/>
    <col min="14340" max="14341" width="9.140625" style="99"/>
    <col min="14342" max="14342" width="1.85546875" style="99" customWidth="1"/>
    <col min="14343" max="14344" width="9.140625" style="99"/>
    <col min="14345" max="14345" width="1.85546875" style="99" customWidth="1"/>
    <col min="14346" max="14592" width="9.140625" style="99"/>
    <col min="14593" max="14593" width="29.85546875" style="99" customWidth="1"/>
    <col min="14594" max="14594" width="9.140625" style="99"/>
    <col min="14595" max="14595" width="1.42578125" style="99" customWidth="1"/>
    <col min="14596" max="14597" width="9.140625" style="99"/>
    <col min="14598" max="14598" width="1.85546875" style="99" customWidth="1"/>
    <col min="14599" max="14600" width="9.140625" style="99"/>
    <col min="14601" max="14601" width="1.85546875" style="99" customWidth="1"/>
    <col min="14602" max="14848" width="9.140625" style="99"/>
    <col min="14849" max="14849" width="29.85546875" style="99" customWidth="1"/>
    <col min="14850" max="14850" width="9.140625" style="99"/>
    <col min="14851" max="14851" width="1.42578125" style="99" customWidth="1"/>
    <col min="14852" max="14853" width="9.140625" style="99"/>
    <col min="14854" max="14854" width="1.85546875" style="99" customWidth="1"/>
    <col min="14855" max="14856" width="9.140625" style="99"/>
    <col min="14857" max="14857" width="1.85546875" style="99" customWidth="1"/>
    <col min="14858" max="15104" width="9.140625" style="99"/>
    <col min="15105" max="15105" width="29.85546875" style="99" customWidth="1"/>
    <col min="15106" max="15106" width="9.140625" style="99"/>
    <col min="15107" max="15107" width="1.42578125" style="99" customWidth="1"/>
    <col min="15108" max="15109" width="9.140625" style="99"/>
    <col min="15110" max="15110" width="1.85546875" style="99" customWidth="1"/>
    <col min="15111" max="15112" width="9.140625" style="99"/>
    <col min="15113" max="15113" width="1.85546875" style="99" customWidth="1"/>
    <col min="15114" max="15360" width="9.140625" style="99"/>
    <col min="15361" max="15361" width="29.85546875" style="99" customWidth="1"/>
    <col min="15362" max="15362" width="9.140625" style="99"/>
    <col min="15363" max="15363" width="1.42578125" style="99" customWidth="1"/>
    <col min="15364" max="15365" width="9.140625" style="99"/>
    <col min="15366" max="15366" width="1.85546875" style="99" customWidth="1"/>
    <col min="15367" max="15368" width="9.140625" style="99"/>
    <col min="15369" max="15369" width="1.85546875" style="99" customWidth="1"/>
    <col min="15370" max="15616" width="9.140625" style="99"/>
    <col min="15617" max="15617" width="29.85546875" style="99" customWidth="1"/>
    <col min="15618" max="15618" width="9.140625" style="99"/>
    <col min="15619" max="15619" width="1.42578125" style="99" customWidth="1"/>
    <col min="15620" max="15621" width="9.140625" style="99"/>
    <col min="15622" max="15622" width="1.85546875" style="99" customWidth="1"/>
    <col min="15623" max="15624" width="9.140625" style="99"/>
    <col min="15625" max="15625" width="1.85546875" style="99" customWidth="1"/>
    <col min="15626" max="15872" width="9.140625" style="99"/>
    <col min="15873" max="15873" width="29.85546875" style="99" customWidth="1"/>
    <col min="15874" max="15874" width="9.140625" style="99"/>
    <col min="15875" max="15875" width="1.42578125" style="99" customWidth="1"/>
    <col min="15876" max="15877" width="9.140625" style="99"/>
    <col min="15878" max="15878" width="1.85546875" style="99" customWidth="1"/>
    <col min="15879" max="15880" width="9.140625" style="99"/>
    <col min="15881" max="15881" width="1.85546875" style="99" customWidth="1"/>
    <col min="15882" max="16128" width="9.140625" style="99"/>
    <col min="16129" max="16129" width="29.85546875" style="99" customWidth="1"/>
    <col min="16130" max="16130" width="9.140625" style="99"/>
    <col min="16131" max="16131" width="1.42578125" style="99" customWidth="1"/>
    <col min="16132" max="16133" width="9.140625" style="99"/>
    <col min="16134" max="16134" width="1.85546875" style="99" customWidth="1"/>
    <col min="16135" max="16136" width="9.140625" style="99"/>
    <col min="16137" max="16137" width="1.85546875" style="99" customWidth="1"/>
    <col min="16138" max="16384" width="9.140625" style="99"/>
  </cols>
  <sheetData>
    <row r="1" spans="1:12" s="158" customFormat="1" ht="15.75" customHeight="1" x14ac:dyDescent="0.25">
      <c r="A1" s="36" t="s">
        <v>9</v>
      </c>
      <c r="B1" s="14"/>
      <c r="C1" s="116"/>
      <c r="D1" s="14"/>
      <c r="E1" s="14"/>
      <c r="F1" s="116"/>
      <c r="G1" s="14"/>
      <c r="H1" s="14"/>
      <c r="I1" s="116"/>
      <c r="J1" s="14"/>
      <c r="K1" s="14"/>
      <c r="L1" s="133"/>
    </row>
    <row r="2" spans="1:12" s="158" customFormat="1" ht="14.25" customHeight="1" x14ac:dyDescent="0.25">
      <c r="A2" s="479" t="s">
        <v>562</v>
      </c>
      <c r="B2" s="479"/>
      <c r="C2" s="479"/>
      <c r="D2" s="479"/>
      <c r="E2" s="479"/>
      <c r="F2" s="479"/>
      <c r="G2" s="479"/>
      <c r="H2" s="479"/>
      <c r="I2" s="479"/>
      <c r="J2" s="479"/>
      <c r="K2" s="479"/>
      <c r="L2" s="133"/>
    </row>
    <row r="3" spans="1:12" s="158" customFormat="1" ht="15" x14ac:dyDescent="0.25">
      <c r="A3" s="476" t="s">
        <v>563</v>
      </c>
      <c r="B3" s="476"/>
      <c r="C3" s="476"/>
      <c r="D3" s="476"/>
      <c r="E3" s="476"/>
      <c r="F3" s="476"/>
      <c r="G3" s="476"/>
      <c r="H3" s="476"/>
      <c r="I3" s="476"/>
      <c r="J3" s="476"/>
      <c r="K3" s="476"/>
      <c r="L3" s="133"/>
    </row>
    <row r="4" spans="1:12" ht="14.25" customHeight="1" x14ac:dyDescent="0.25">
      <c r="A4" s="98"/>
      <c r="B4" s="33" t="s">
        <v>60</v>
      </c>
      <c r="C4" s="117"/>
      <c r="D4" s="33"/>
      <c r="E4" s="33" t="s">
        <v>44</v>
      </c>
      <c r="F4" s="117"/>
      <c r="G4" s="33"/>
      <c r="H4" s="33" t="s">
        <v>43</v>
      </c>
      <c r="I4" s="117"/>
      <c r="J4" s="33"/>
      <c r="K4" s="33" t="s">
        <v>42</v>
      </c>
    </row>
    <row r="5" spans="1:12" ht="14.25" customHeight="1" x14ac:dyDescent="0.25">
      <c r="A5" s="97"/>
      <c r="B5" s="35" t="s">
        <v>31</v>
      </c>
      <c r="C5" s="118"/>
      <c r="D5" s="35"/>
      <c r="E5" s="35" t="s">
        <v>55</v>
      </c>
      <c r="F5" s="118"/>
      <c r="G5" s="35"/>
      <c r="H5" s="35" t="s">
        <v>54</v>
      </c>
      <c r="I5" s="118"/>
      <c r="J5" s="35"/>
      <c r="K5" s="35" t="s">
        <v>53</v>
      </c>
    </row>
    <row r="6" spans="1:12" ht="14.25" customHeight="1" x14ac:dyDescent="0.25">
      <c r="A6" s="17"/>
      <c r="B6" s="27">
        <v>2010</v>
      </c>
      <c r="C6" s="119" t="s">
        <v>121</v>
      </c>
      <c r="D6" s="27" t="s">
        <v>121</v>
      </c>
      <c r="E6" s="27">
        <v>2010</v>
      </c>
      <c r="F6" s="119" t="s">
        <v>121</v>
      </c>
      <c r="G6" s="27" t="s">
        <v>121</v>
      </c>
      <c r="H6" s="27">
        <v>2010</v>
      </c>
      <c r="I6" s="119" t="s">
        <v>121</v>
      </c>
      <c r="J6" s="27"/>
      <c r="K6" s="27">
        <v>2010</v>
      </c>
    </row>
    <row r="7" spans="1:12" ht="14.25" customHeight="1" x14ac:dyDescent="0.25">
      <c r="A7" s="19" t="s">
        <v>65</v>
      </c>
      <c r="B7" s="18">
        <v>5977</v>
      </c>
      <c r="C7" s="74"/>
      <c r="D7" s="18"/>
      <c r="E7" s="18">
        <v>6368</v>
      </c>
      <c r="F7" s="74"/>
      <c r="G7" s="18"/>
      <c r="H7" s="18">
        <v>6087</v>
      </c>
      <c r="I7" s="74"/>
      <c r="J7" s="18"/>
      <c r="K7" s="18">
        <v>6151</v>
      </c>
    </row>
    <row r="8" spans="1:12" ht="14.25" customHeight="1" x14ac:dyDescent="0.25">
      <c r="A8" s="19" t="s">
        <v>64</v>
      </c>
      <c r="B8" s="18">
        <v>37785</v>
      </c>
      <c r="C8" s="74"/>
      <c r="D8" s="18"/>
      <c r="E8" s="18">
        <v>39986</v>
      </c>
      <c r="F8" s="74"/>
      <c r="G8" s="18"/>
      <c r="H8" s="18">
        <v>37975</v>
      </c>
      <c r="I8" s="74"/>
      <c r="J8" s="18"/>
      <c r="K8" s="18">
        <v>39249</v>
      </c>
    </row>
    <row r="9" spans="1:12" ht="14.25" customHeight="1" x14ac:dyDescent="0.25">
      <c r="A9" s="21" t="s">
        <v>63</v>
      </c>
      <c r="B9" s="20">
        <v>43763</v>
      </c>
      <c r="C9" s="76"/>
      <c r="D9" s="20"/>
      <c r="E9" s="20">
        <v>46354</v>
      </c>
      <c r="F9" s="76"/>
      <c r="G9" s="20"/>
      <c r="H9" s="20">
        <v>44062</v>
      </c>
      <c r="I9" s="76"/>
      <c r="J9" s="20"/>
      <c r="K9" s="20">
        <v>45400</v>
      </c>
    </row>
    <row r="10" spans="1:12" ht="14.25" customHeight="1" x14ac:dyDescent="0.25">
      <c r="A10" s="75" t="s">
        <v>491</v>
      </c>
      <c r="B10" s="274">
        <v>-0.13623745462310488</v>
      </c>
      <c r="C10" s="274"/>
      <c r="D10" s="274"/>
      <c r="E10" s="274">
        <v>-0.19829621266550346</v>
      </c>
      <c r="F10" s="274"/>
      <c r="G10" s="274"/>
      <c r="H10" s="274">
        <v>-0.14920503730125934</v>
      </c>
      <c r="I10" s="274"/>
      <c r="J10" s="274"/>
      <c r="K10" s="274">
        <v>-6.6044058196597311E-2</v>
      </c>
    </row>
    <row r="11" spans="1:12" ht="12" customHeight="1" x14ac:dyDescent="0.25">
      <c r="A11" s="13"/>
      <c r="B11" s="13"/>
      <c r="C11" s="120"/>
      <c r="D11" s="13"/>
      <c r="E11" s="13"/>
      <c r="F11" s="120"/>
      <c r="G11" s="13"/>
      <c r="H11" s="13"/>
      <c r="I11" s="120"/>
      <c r="J11" s="13"/>
      <c r="K11" s="13"/>
    </row>
    <row r="12" spans="1:12" ht="14.25" customHeight="1" x14ac:dyDescent="0.25">
      <c r="A12" s="98"/>
      <c r="B12" s="33" t="s">
        <v>60</v>
      </c>
      <c r="C12" s="117"/>
      <c r="D12" s="33"/>
      <c r="E12" s="33" t="s">
        <v>44</v>
      </c>
      <c r="F12" s="117"/>
      <c r="G12" s="33"/>
      <c r="H12" s="33" t="s">
        <v>43</v>
      </c>
      <c r="I12" s="117"/>
      <c r="J12" s="33"/>
      <c r="K12" s="33" t="s">
        <v>42</v>
      </c>
    </row>
    <row r="13" spans="1:12" ht="14.25" customHeight="1" x14ac:dyDescent="0.25">
      <c r="A13" s="17"/>
      <c r="B13" s="27">
        <v>2011</v>
      </c>
      <c r="C13" s="119"/>
      <c r="D13" s="27"/>
      <c r="E13" s="27">
        <v>2011</v>
      </c>
      <c r="F13" s="119"/>
      <c r="G13" s="27"/>
      <c r="H13" s="27">
        <v>2011</v>
      </c>
      <c r="I13" s="119"/>
      <c r="J13" s="27"/>
      <c r="K13" s="27">
        <v>2011</v>
      </c>
    </row>
    <row r="14" spans="1:12" ht="14.25" customHeight="1" x14ac:dyDescent="0.25">
      <c r="A14" s="19" t="s">
        <v>62</v>
      </c>
      <c r="B14" s="18">
        <v>6262</v>
      </c>
      <c r="C14" s="74"/>
      <c r="D14" s="18"/>
      <c r="E14" s="18">
        <v>6498</v>
      </c>
      <c r="F14" s="74"/>
      <c r="G14" s="18"/>
      <c r="H14" s="18">
        <v>5838</v>
      </c>
      <c r="I14" s="74"/>
      <c r="J14" s="18"/>
      <c r="K14" s="18">
        <v>5775</v>
      </c>
    </row>
    <row r="15" spans="1:12" ht="14.25" customHeight="1" x14ac:dyDescent="0.25">
      <c r="A15" s="19" t="s">
        <v>61</v>
      </c>
      <c r="B15" s="18">
        <v>38213</v>
      </c>
      <c r="C15" s="74"/>
      <c r="D15" s="18"/>
      <c r="E15" s="18">
        <v>39138</v>
      </c>
      <c r="F15" s="74"/>
      <c r="G15" s="18"/>
      <c r="H15" s="18">
        <v>36875</v>
      </c>
      <c r="I15" s="74"/>
      <c r="J15" s="18"/>
      <c r="K15" s="18">
        <v>38494</v>
      </c>
    </row>
    <row r="16" spans="1:12" ht="14.25" customHeight="1" x14ac:dyDescent="0.25">
      <c r="A16" s="21" t="s">
        <v>57</v>
      </c>
      <c r="B16" s="20">
        <v>44475</v>
      </c>
      <c r="C16" s="76"/>
      <c r="D16" s="20"/>
      <c r="E16" s="20">
        <v>45636</v>
      </c>
      <c r="F16" s="76"/>
      <c r="G16" s="20"/>
      <c r="H16" s="20">
        <v>42713</v>
      </c>
      <c r="I16" s="76"/>
      <c r="J16" s="20"/>
      <c r="K16" s="20">
        <v>44269</v>
      </c>
    </row>
    <row r="17" spans="1:12" ht="14.25" customHeight="1" x14ac:dyDescent="0.25">
      <c r="A17" s="75" t="s">
        <v>492</v>
      </c>
      <c r="B17" s="274">
        <f>B16/B9-1</f>
        <v>1.626945136302349E-2</v>
      </c>
      <c r="C17" s="274"/>
      <c r="D17" s="274"/>
      <c r="E17" s="274">
        <f>E16/E9-1</f>
        <v>-1.548949389480947E-2</v>
      </c>
      <c r="F17" s="274"/>
      <c r="G17" s="274"/>
      <c r="H17" s="274">
        <f>H16/H9-1</f>
        <v>-3.0615950251917767E-2</v>
      </c>
      <c r="I17" s="274"/>
      <c r="J17" s="274"/>
      <c r="K17" s="274">
        <f>K16/K9-1</f>
        <v>-2.4911894273127788E-2</v>
      </c>
    </row>
    <row r="18" spans="1:12" ht="12" customHeight="1" x14ac:dyDescent="0.25">
      <c r="A18" s="34"/>
    </row>
    <row r="19" spans="1:12" ht="14.25" customHeight="1" x14ac:dyDescent="0.25">
      <c r="A19" s="98"/>
      <c r="B19" s="33" t="s">
        <v>60</v>
      </c>
      <c r="C19" s="117"/>
      <c r="D19" s="33"/>
      <c r="E19" s="33" t="s">
        <v>44</v>
      </c>
      <c r="F19" s="117"/>
      <c r="G19" s="33"/>
      <c r="H19" s="33" t="s">
        <v>43</v>
      </c>
      <c r="I19" s="117"/>
      <c r="J19" s="33"/>
      <c r="K19" s="33" t="s">
        <v>42</v>
      </c>
    </row>
    <row r="20" spans="1:12" ht="14.25" customHeight="1" x14ac:dyDescent="0.25">
      <c r="A20" s="17"/>
      <c r="B20" s="27">
        <v>2012</v>
      </c>
      <c r="C20" s="119"/>
      <c r="D20" s="27"/>
      <c r="E20" s="27">
        <v>2012</v>
      </c>
      <c r="F20" s="119"/>
      <c r="G20" s="27"/>
      <c r="H20" s="27">
        <v>2012</v>
      </c>
      <c r="I20" s="119"/>
      <c r="J20" s="27"/>
      <c r="K20" s="27">
        <v>2012</v>
      </c>
    </row>
    <row r="21" spans="1:12" ht="14.25" customHeight="1" x14ac:dyDescent="0.25">
      <c r="A21" s="19" t="s">
        <v>59</v>
      </c>
      <c r="B21" s="18">
        <v>5917.0479999999998</v>
      </c>
      <c r="C21" s="74" t="s">
        <v>121</v>
      </c>
      <c r="D21" s="18" t="s">
        <v>121</v>
      </c>
      <c r="E21" s="18">
        <v>5858.241</v>
      </c>
      <c r="F21" s="74" t="s">
        <v>121</v>
      </c>
      <c r="G21" s="18" t="s">
        <v>121</v>
      </c>
      <c r="H21" s="18">
        <v>5936.6760000000004</v>
      </c>
      <c r="I21" s="74" t="s">
        <v>121</v>
      </c>
      <c r="J21" s="18" t="s">
        <v>121</v>
      </c>
      <c r="K21" s="18">
        <v>5432.28</v>
      </c>
      <c r="L21" s="133" t="s">
        <v>121</v>
      </c>
    </row>
    <row r="22" spans="1:12" ht="14.25" customHeight="1" x14ac:dyDescent="0.25">
      <c r="A22" s="19" t="s">
        <v>58</v>
      </c>
      <c r="B22" s="18">
        <v>37248.841</v>
      </c>
      <c r="C22" s="74" t="s">
        <v>121</v>
      </c>
      <c r="D22" s="18" t="s">
        <v>121</v>
      </c>
      <c r="E22" s="18">
        <v>38695.836000000003</v>
      </c>
      <c r="F22" s="74" t="s">
        <v>121</v>
      </c>
      <c r="G22" s="18" t="s">
        <v>121</v>
      </c>
      <c r="H22" s="18">
        <v>37159.377</v>
      </c>
      <c r="I22" s="74" t="s">
        <v>121</v>
      </c>
      <c r="J22" s="18" t="s">
        <v>121</v>
      </c>
      <c r="K22" s="18">
        <v>36851.453000000001</v>
      </c>
      <c r="L22" s="133" t="s">
        <v>121</v>
      </c>
    </row>
    <row r="23" spans="1:12" ht="14.25" customHeight="1" x14ac:dyDescent="0.25">
      <c r="A23" s="21" t="s">
        <v>57</v>
      </c>
      <c r="B23" s="20">
        <v>43165.889000000003</v>
      </c>
      <c r="C23" s="76" t="s">
        <v>121</v>
      </c>
      <c r="D23" s="20" t="s">
        <v>121</v>
      </c>
      <c r="E23" s="20">
        <v>44554.076999999997</v>
      </c>
      <c r="F23" s="76" t="s">
        <v>121</v>
      </c>
      <c r="G23" s="20" t="s">
        <v>121</v>
      </c>
      <c r="H23" s="20">
        <v>43096.053</v>
      </c>
      <c r="I23" s="76" t="s">
        <v>121</v>
      </c>
      <c r="J23" s="20" t="s">
        <v>121</v>
      </c>
      <c r="K23" s="20">
        <v>42283.733</v>
      </c>
      <c r="L23" s="133" t="s">
        <v>121</v>
      </c>
    </row>
    <row r="24" spans="1:12" ht="14.25" customHeight="1" x14ac:dyDescent="0.25">
      <c r="A24" s="75" t="s">
        <v>492</v>
      </c>
      <c r="B24" s="274">
        <f>B23/B16-1</f>
        <v>-2.9434761101742479E-2</v>
      </c>
      <c r="C24" s="274"/>
      <c r="D24" s="274"/>
      <c r="E24" s="274">
        <f>E23/E16-1</f>
        <v>-2.3707665001314826E-2</v>
      </c>
      <c r="F24" s="274"/>
      <c r="G24" s="274"/>
      <c r="H24" s="274">
        <f>H23/H16-1</f>
        <v>8.9680659284059328E-3</v>
      </c>
      <c r="I24" s="274"/>
      <c r="J24" s="274"/>
      <c r="K24" s="274">
        <f>K23/K16-1</f>
        <v>-4.4845535250400914E-2</v>
      </c>
    </row>
    <row r="25" spans="1:12" ht="12" customHeight="1" x14ac:dyDescent="0.25">
      <c r="A25" s="34"/>
    </row>
    <row r="26" spans="1:12" ht="14.25" customHeight="1" x14ac:dyDescent="0.25">
      <c r="A26" s="98"/>
      <c r="B26" s="33" t="s">
        <v>60</v>
      </c>
      <c r="C26" s="117"/>
      <c r="D26" s="33"/>
      <c r="E26" s="33" t="s">
        <v>44</v>
      </c>
      <c r="F26" s="117"/>
      <c r="G26" s="33"/>
      <c r="H26" s="33" t="s">
        <v>43</v>
      </c>
      <c r="I26" s="117"/>
      <c r="J26" s="33"/>
      <c r="K26" s="33" t="s">
        <v>42</v>
      </c>
    </row>
    <row r="27" spans="1:12" ht="14.25" customHeight="1" x14ac:dyDescent="0.25">
      <c r="A27" s="17"/>
      <c r="B27" s="27">
        <v>2013</v>
      </c>
      <c r="C27" s="119"/>
      <c r="D27" s="27"/>
      <c r="E27" s="27">
        <v>2013</v>
      </c>
      <c r="F27" s="119"/>
      <c r="G27" s="27"/>
      <c r="H27" s="27">
        <v>2013</v>
      </c>
      <c r="I27" s="119"/>
      <c r="J27" s="27"/>
      <c r="K27" s="27">
        <v>2013</v>
      </c>
    </row>
    <row r="28" spans="1:12" ht="14.25" customHeight="1" x14ac:dyDescent="0.25">
      <c r="A28" s="19" t="s">
        <v>59</v>
      </c>
      <c r="B28" s="18">
        <v>5859.3959999999997</v>
      </c>
      <c r="C28" s="74" t="s">
        <v>121</v>
      </c>
      <c r="D28" s="18" t="s">
        <v>121</v>
      </c>
      <c r="E28" s="18">
        <v>6320.7169999999996</v>
      </c>
      <c r="F28" s="74" t="s">
        <v>121</v>
      </c>
      <c r="G28" s="18" t="s">
        <v>121</v>
      </c>
      <c r="H28" s="18">
        <v>5714.0910000000003</v>
      </c>
      <c r="I28" s="74" t="s">
        <v>121</v>
      </c>
      <c r="J28" s="18" t="s">
        <v>121</v>
      </c>
      <c r="K28" s="18">
        <v>5204.4849999999997</v>
      </c>
      <c r="L28" s="133" t="s">
        <v>121</v>
      </c>
    </row>
    <row r="29" spans="1:12" ht="14.25" customHeight="1" x14ac:dyDescent="0.25">
      <c r="A29" s="19" t="s">
        <v>58</v>
      </c>
      <c r="B29" s="18">
        <v>34802.732000000004</v>
      </c>
      <c r="C29" s="74" t="s">
        <v>121</v>
      </c>
      <c r="D29" s="18" t="s">
        <v>121</v>
      </c>
      <c r="E29" s="18">
        <v>35827.945</v>
      </c>
      <c r="F29" s="74" t="s">
        <v>121</v>
      </c>
      <c r="G29" s="18" t="s">
        <v>121</v>
      </c>
      <c r="H29" s="18">
        <v>33296.864000000001</v>
      </c>
      <c r="I29" s="74" t="s">
        <v>121</v>
      </c>
      <c r="J29" s="18" t="s">
        <v>121</v>
      </c>
      <c r="K29" s="18">
        <v>34582.858999999997</v>
      </c>
      <c r="L29" s="133" t="s">
        <v>121</v>
      </c>
    </row>
    <row r="30" spans="1:12" ht="14.25" customHeight="1" x14ac:dyDescent="0.25">
      <c r="A30" s="21" t="s">
        <v>57</v>
      </c>
      <c r="B30" s="20">
        <v>40662.127</v>
      </c>
      <c r="C30" s="76" t="s">
        <v>121</v>
      </c>
      <c r="D30" s="20" t="s">
        <v>121</v>
      </c>
      <c r="E30" s="20">
        <v>42148.661999999997</v>
      </c>
      <c r="F30" s="76" t="s">
        <v>121</v>
      </c>
      <c r="G30" s="20" t="s">
        <v>121</v>
      </c>
      <c r="H30" s="20">
        <v>39010.955000000002</v>
      </c>
      <c r="I30" s="76" t="s">
        <v>121</v>
      </c>
      <c r="J30" s="20" t="s">
        <v>121</v>
      </c>
      <c r="K30" s="20">
        <v>39787.343000000001</v>
      </c>
      <c r="L30" s="133" t="s">
        <v>121</v>
      </c>
    </row>
    <row r="31" spans="1:12" ht="14.25" customHeight="1" x14ac:dyDescent="0.25">
      <c r="A31" s="75" t="s">
        <v>492</v>
      </c>
      <c r="B31" s="274">
        <f>B30/B23-1</f>
        <v>-5.8003253448573711E-2</v>
      </c>
      <c r="C31" s="274"/>
      <c r="D31" s="274"/>
      <c r="E31" s="274">
        <f>E30/E23-1</f>
        <v>-5.3988661913027647E-2</v>
      </c>
      <c r="F31" s="274"/>
      <c r="G31" s="274"/>
      <c r="H31" s="274">
        <f>H30/H23-1</f>
        <v>-9.479053685032357E-2</v>
      </c>
      <c r="I31" s="274"/>
      <c r="J31" s="274"/>
      <c r="K31" s="274">
        <f>K30/K23-1</f>
        <v>-5.9039016257150245E-2</v>
      </c>
    </row>
    <row r="32" spans="1:12" ht="12" customHeight="1" x14ac:dyDescent="0.25"/>
    <row r="33" spans="1:12" ht="14.25" customHeight="1" x14ac:dyDescent="0.25">
      <c r="A33" s="98"/>
      <c r="B33" s="33" t="s">
        <v>60</v>
      </c>
      <c r="C33" s="117"/>
      <c r="D33" s="33"/>
      <c r="E33" s="33" t="s">
        <v>44</v>
      </c>
      <c r="F33" s="117"/>
      <c r="G33" s="33"/>
      <c r="H33" s="33" t="s">
        <v>43</v>
      </c>
      <c r="I33" s="117"/>
      <c r="J33" s="33"/>
      <c r="K33" s="33" t="s">
        <v>42</v>
      </c>
    </row>
    <row r="34" spans="1:12" ht="14.25" customHeight="1" x14ac:dyDescent="0.25">
      <c r="A34" s="17"/>
      <c r="B34" s="22">
        <v>2014</v>
      </c>
      <c r="C34" s="122"/>
      <c r="D34" s="28"/>
      <c r="E34" s="22">
        <v>2014</v>
      </c>
      <c r="F34" s="122"/>
      <c r="G34" s="28"/>
      <c r="H34" s="27">
        <v>2014</v>
      </c>
      <c r="I34" s="122"/>
      <c r="J34" s="27"/>
      <c r="K34" s="27">
        <v>2014</v>
      </c>
    </row>
    <row r="35" spans="1:12" ht="14.25" customHeight="1" x14ac:dyDescent="0.25">
      <c r="A35" s="19" t="s">
        <v>59</v>
      </c>
      <c r="B35" s="224">
        <v>5300.1679999999997</v>
      </c>
      <c r="C35" s="359" t="s">
        <v>204</v>
      </c>
      <c r="D35" s="217" t="s">
        <v>121</v>
      </c>
      <c r="E35" s="224">
        <v>5720.259</v>
      </c>
      <c r="F35" s="220" t="s">
        <v>121</v>
      </c>
      <c r="G35" s="217" t="s">
        <v>121</v>
      </c>
      <c r="H35" s="224">
        <v>6089.4110000000001</v>
      </c>
      <c r="I35" s="220" t="s">
        <v>121</v>
      </c>
      <c r="J35" s="217" t="s">
        <v>121</v>
      </c>
      <c r="K35" s="216">
        <v>5647.48</v>
      </c>
      <c r="L35" s="133" t="s">
        <v>121</v>
      </c>
    </row>
    <row r="36" spans="1:12" ht="14.25" customHeight="1" x14ac:dyDescent="0.25">
      <c r="A36" s="19" t="s">
        <v>58</v>
      </c>
      <c r="B36" s="224">
        <v>35282.135999999999</v>
      </c>
      <c r="C36" s="359" t="s">
        <v>204</v>
      </c>
      <c r="D36" s="217" t="s">
        <v>121</v>
      </c>
      <c r="E36" s="224">
        <v>36215.154999999999</v>
      </c>
      <c r="F36" s="220" t="s">
        <v>121</v>
      </c>
      <c r="G36" s="217" t="s">
        <v>121</v>
      </c>
      <c r="H36" s="224">
        <v>35952.654000000002</v>
      </c>
      <c r="I36" s="220" t="s">
        <v>121</v>
      </c>
      <c r="J36" s="217" t="s">
        <v>121</v>
      </c>
      <c r="K36" s="216">
        <v>37265.572999999997</v>
      </c>
      <c r="L36" s="133" t="s">
        <v>121</v>
      </c>
    </row>
    <row r="37" spans="1:12" ht="14.25" customHeight="1" x14ac:dyDescent="0.25">
      <c r="A37" s="21" t="s">
        <v>57</v>
      </c>
      <c r="B37" s="225">
        <v>40582.303999999996</v>
      </c>
      <c r="C37" s="359" t="s">
        <v>204</v>
      </c>
      <c r="D37" s="214" t="s">
        <v>121</v>
      </c>
      <c r="E37" s="225">
        <v>41935.413999999997</v>
      </c>
      <c r="F37" s="226" t="s">
        <v>121</v>
      </c>
      <c r="G37" s="214" t="s">
        <v>121</v>
      </c>
      <c r="H37" s="225">
        <v>42042.065000000002</v>
      </c>
      <c r="I37" s="226" t="s">
        <v>121</v>
      </c>
      <c r="J37" s="214" t="s">
        <v>121</v>
      </c>
      <c r="K37" s="213">
        <v>42913.053</v>
      </c>
      <c r="L37" s="133" t="s">
        <v>121</v>
      </c>
    </row>
    <row r="38" spans="1:12" ht="14.25" customHeight="1" x14ac:dyDescent="0.25">
      <c r="A38" s="75" t="s">
        <v>492</v>
      </c>
      <c r="B38" s="274">
        <f>B37/B30-1</f>
        <v>-1.963079796588163E-3</v>
      </c>
      <c r="C38" s="274"/>
      <c r="D38" s="274"/>
      <c r="E38" s="274">
        <f>E37/E30-1</f>
        <v>-5.0594251366745668E-3</v>
      </c>
      <c r="F38" s="274"/>
      <c r="G38" s="274"/>
      <c r="H38" s="274">
        <f>H37/H30-1</f>
        <v>7.769894379668485E-2</v>
      </c>
      <c r="I38" s="274"/>
      <c r="J38" s="274"/>
      <c r="K38" s="274">
        <f>K37/K30-1</f>
        <v>7.8560410530554847E-2</v>
      </c>
    </row>
    <row r="39" spans="1:12" ht="12" customHeight="1" x14ac:dyDescent="0.25"/>
    <row r="40" spans="1:12" s="5" customFormat="1" ht="14.25" customHeight="1" x14ac:dyDescent="0.2">
      <c r="A40" s="24"/>
      <c r="B40" s="70" t="str">
        <f>IF(B41&lt;&gt;"",B33,"")</f>
        <v xml:space="preserve">Januari–mars </v>
      </c>
      <c r="C40" s="117"/>
      <c r="D40" s="33"/>
      <c r="E40" s="33" t="s">
        <v>44</v>
      </c>
    </row>
    <row r="41" spans="1:12" ht="14.25" customHeight="1" x14ac:dyDescent="0.25">
      <c r="A41" s="17"/>
      <c r="B41" s="22">
        <v>2015</v>
      </c>
      <c r="C41" s="122"/>
      <c r="D41" s="28"/>
      <c r="E41" s="22">
        <v>2015</v>
      </c>
      <c r="F41" s="99"/>
      <c r="I41" s="99"/>
      <c r="L41" s="99"/>
    </row>
    <row r="42" spans="1:12" ht="14.25" customHeight="1" x14ac:dyDescent="0.25">
      <c r="A42" s="19" t="s">
        <v>59</v>
      </c>
      <c r="B42" s="216">
        <v>5345.8620000000001</v>
      </c>
      <c r="C42" s="359" t="s">
        <v>207</v>
      </c>
      <c r="D42" s="217" t="s">
        <v>121</v>
      </c>
      <c r="E42" s="224">
        <v>5921.5370000000003</v>
      </c>
      <c r="F42" s="158" t="s">
        <v>121</v>
      </c>
      <c r="G42" s="158"/>
      <c r="H42" s="158"/>
      <c r="I42" s="158"/>
      <c r="J42" s="158"/>
      <c r="K42" s="158"/>
      <c r="L42" s="158"/>
    </row>
    <row r="43" spans="1:12" ht="14.25" customHeight="1" x14ac:dyDescent="0.25">
      <c r="A43" s="19" t="s">
        <v>58</v>
      </c>
      <c r="B43" s="216">
        <v>36537.748</v>
      </c>
      <c r="C43" s="359" t="s">
        <v>207</v>
      </c>
      <c r="D43" s="217" t="s">
        <v>121</v>
      </c>
      <c r="E43" s="224">
        <v>36216.851000000002</v>
      </c>
      <c r="F43" s="158" t="s">
        <v>121</v>
      </c>
      <c r="G43" s="158"/>
      <c r="H43" s="158"/>
      <c r="I43" s="158"/>
      <c r="J43" s="158"/>
      <c r="K43" s="158"/>
      <c r="L43" s="158"/>
    </row>
    <row r="44" spans="1:12" ht="14.25" customHeight="1" x14ac:dyDescent="0.25">
      <c r="A44" s="58" t="s">
        <v>57</v>
      </c>
      <c r="B44" s="213">
        <v>41883.61</v>
      </c>
      <c r="C44" s="359" t="s">
        <v>207</v>
      </c>
      <c r="D44" s="214" t="s">
        <v>121</v>
      </c>
      <c r="E44" s="225">
        <v>42138.387999999999</v>
      </c>
      <c r="F44" s="158" t="s">
        <v>121</v>
      </c>
      <c r="G44" s="158"/>
      <c r="H44" s="158"/>
      <c r="I44" s="158"/>
      <c r="J44" s="158"/>
      <c r="K44" s="158"/>
      <c r="L44" s="158"/>
    </row>
    <row r="45" spans="1:12" ht="14.25" customHeight="1" x14ac:dyDescent="0.25">
      <c r="A45" s="75" t="s">
        <v>492</v>
      </c>
      <c r="B45" s="274">
        <f>B44/B37-1</f>
        <v>3.2065848208125525E-2</v>
      </c>
      <c r="C45" s="274"/>
      <c r="D45" s="274"/>
      <c r="E45" s="274">
        <f>E44/E37-1</f>
        <v>4.8401572952159189E-3</v>
      </c>
      <c r="F45" s="99"/>
      <c r="I45" s="99"/>
      <c r="L45" s="99"/>
    </row>
    <row r="46" spans="1:12" ht="21" customHeight="1" x14ac:dyDescent="0.25">
      <c r="G46" s="10"/>
      <c r="H46" s="10"/>
      <c r="J46" s="10"/>
    </row>
    <row r="47" spans="1:12" ht="22.5" customHeight="1" x14ac:dyDescent="0.25">
      <c r="A47" s="477" t="s">
        <v>165</v>
      </c>
      <c r="B47" s="478"/>
      <c r="C47" s="478"/>
      <c r="D47" s="478"/>
      <c r="E47" s="478"/>
      <c r="F47" s="478"/>
      <c r="G47" s="478"/>
      <c r="H47" s="478"/>
      <c r="I47" s="478"/>
      <c r="J47" s="478"/>
      <c r="K47" s="478"/>
    </row>
    <row r="48" spans="1:12" s="158" customFormat="1" ht="12" customHeight="1" x14ac:dyDescent="0.25">
      <c r="A48" s="474" t="s">
        <v>174</v>
      </c>
      <c r="B48" s="475"/>
      <c r="C48" s="475"/>
      <c r="D48" s="475"/>
      <c r="E48" s="475"/>
      <c r="G48" s="108"/>
      <c r="I48" s="108"/>
      <c r="K48" s="108"/>
      <c r="L48" s="41"/>
    </row>
    <row r="49" spans="1:12" s="158" customFormat="1" ht="12" customHeight="1" x14ac:dyDescent="0.25">
      <c r="A49" s="474" t="s">
        <v>133</v>
      </c>
      <c r="B49" s="475"/>
      <c r="C49" s="475"/>
      <c r="D49" s="475"/>
      <c r="E49" s="475"/>
      <c r="G49" s="108"/>
      <c r="I49" s="108"/>
      <c r="K49" s="108"/>
      <c r="L49" s="41"/>
    </row>
  </sheetData>
  <mergeCells count="5">
    <mergeCell ref="A47:K47"/>
    <mergeCell ref="A48:E48"/>
    <mergeCell ref="A49:E49"/>
    <mergeCell ref="A2:K2"/>
    <mergeCell ref="A3:K3"/>
  </mergeCells>
  <conditionalFormatting sqref="D46:K46">
    <cfRule type="expression" dxfId="2" priority="27">
      <formula>#REF!&lt;&gt;""</formula>
    </cfRule>
  </conditionalFormatting>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K55"/>
  <sheetViews>
    <sheetView showGridLines="0" zoomScaleNormal="100" zoomScaleSheetLayoutView="100" workbookViewId="0"/>
  </sheetViews>
  <sheetFormatPr defaultRowHeight="17.25" x14ac:dyDescent="0.25"/>
  <cols>
    <col min="1" max="1" width="31.7109375" style="99" customWidth="1"/>
    <col min="2" max="2" width="17" style="99" customWidth="1"/>
    <col min="3" max="3" width="1.28515625" style="121" customWidth="1"/>
    <col min="4" max="4" width="15.7109375" style="99" customWidth="1"/>
    <col min="5" max="5" width="1.28515625" style="121" customWidth="1"/>
    <col min="6" max="6" width="15.7109375" style="99" customWidth="1"/>
    <col min="7" max="7" width="1.28515625" style="121" customWidth="1"/>
    <col min="8" max="8" width="15.7109375" style="99" customWidth="1"/>
    <col min="9" max="9" width="1.28515625" style="121" customWidth="1"/>
    <col min="10" max="10" width="3.85546875" style="99" customWidth="1"/>
    <col min="11" max="227" width="9.140625" style="99"/>
    <col min="228" max="228" width="29.7109375" style="99" customWidth="1"/>
    <col min="229" max="229" width="12.85546875" style="99" customWidth="1"/>
    <col min="230" max="230" width="1.28515625" style="99" customWidth="1"/>
    <col min="231" max="231" width="10" style="99" customWidth="1"/>
    <col min="232" max="233" width="1.28515625" style="99" customWidth="1"/>
    <col min="234" max="234" width="13.85546875" style="99" customWidth="1"/>
    <col min="235" max="235" width="1.28515625" style="99" customWidth="1"/>
    <col min="236" max="236" width="17.5703125" style="99" customWidth="1"/>
    <col min="237" max="483" width="9.140625" style="99"/>
    <col min="484" max="484" width="29.7109375" style="99" customWidth="1"/>
    <col min="485" max="485" width="12.85546875" style="99" customWidth="1"/>
    <col min="486" max="486" width="1.28515625" style="99" customWidth="1"/>
    <col min="487" max="487" width="10" style="99" customWidth="1"/>
    <col min="488" max="489" width="1.28515625" style="99" customWidth="1"/>
    <col min="490" max="490" width="13.85546875" style="99" customWidth="1"/>
    <col min="491" max="491" width="1.28515625" style="99" customWidth="1"/>
    <col min="492" max="492" width="17.5703125" style="99" customWidth="1"/>
    <col min="493" max="739" width="9.140625" style="99"/>
    <col min="740" max="740" width="29.7109375" style="99" customWidth="1"/>
    <col min="741" max="741" width="12.85546875" style="99" customWidth="1"/>
    <col min="742" max="742" width="1.28515625" style="99" customWidth="1"/>
    <col min="743" max="743" width="10" style="99" customWidth="1"/>
    <col min="744" max="745" width="1.28515625" style="99" customWidth="1"/>
    <col min="746" max="746" width="13.85546875" style="99" customWidth="1"/>
    <col min="747" max="747" width="1.28515625" style="99" customWidth="1"/>
    <col min="748" max="748" width="17.5703125" style="99" customWidth="1"/>
    <col min="749" max="995" width="9.140625" style="99"/>
    <col min="996" max="996" width="29.7109375" style="99" customWidth="1"/>
    <col min="997" max="997" width="12.85546875" style="99" customWidth="1"/>
    <col min="998" max="998" width="1.28515625" style="99" customWidth="1"/>
    <col min="999" max="999" width="10" style="99" customWidth="1"/>
    <col min="1000" max="1001" width="1.28515625" style="99" customWidth="1"/>
    <col min="1002" max="1002" width="13.85546875" style="99" customWidth="1"/>
    <col min="1003" max="1003" width="1.28515625" style="99" customWidth="1"/>
    <col min="1004" max="1004" width="17.5703125" style="99" customWidth="1"/>
    <col min="1005" max="1251" width="9.140625" style="99"/>
    <col min="1252" max="1252" width="29.7109375" style="99" customWidth="1"/>
    <col min="1253" max="1253" width="12.85546875" style="99" customWidth="1"/>
    <col min="1254" max="1254" width="1.28515625" style="99" customWidth="1"/>
    <col min="1255" max="1255" width="10" style="99" customWidth="1"/>
    <col min="1256" max="1257" width="1.28515625" style="99" customWidth="1"/>
    <col min="1258" max="1258" width="13.85546875" style="99" customWidth="1"/>
    <col min="1259" max="1259" width="1.28515625" style="99" customWidth="1"/>
    <col min="1260" max="1260" width="17.5703125" style="99" customWidth="1"/>
    <col min="1261" max="1507" width="9.140625" style="99"/>
    <col min="1508" max="1508" width="29.7109375" style="99" customWidth="1"/>
    <col min="1509" max="1509" width="12.85546875" style="99" customWidth="1"/>
    <col min="1510" max="1510" width="1.28515625" style="99" customWidth="1"/>
    <col min="1511" max="1511" width="10" style="99" customWidth="1"/>
    <col min="1512" max="1513" width="1.28515625" style="99" customWidth="1"/>
    <col min="1514" max="1514" width="13.85546875" style="99" customWidth="1"/>
    <col min="1515" max="1515" width="1.28515625" style="99" customWidth="1"/>
    <col min="1516" max="1516" width="17.5703125" style="99" customWidth="1"/>
    <col min="1517" max="1763" width="9.140625" style="99"/>
    <col min="1764" max="1764" width="29.7109375" style="99" customWidth="1"/>
    <col min="1765" max="1765" width="12.85546875" style="99" customWidth="1"/>
    <col min="1766" max="1766" width="1.28515625" style="99" customWidth="1"/>
    <col min="1767" max="1767" width="10" style="99" customWidth="1"/>
    <col min="1768" max="1769" width="1.28515625" style="99" customWidth="1"/>
    <col min="1770" max="1770" width="13.85546875" style="99" customWidth="1"/>
    <col min="1771" max="1771" width="1.28515625" style="99" customWidth="1"/>
    <col min="1772" max="1772" width="17.5703125" style="99" customWidth="1"/>
    <col min="1773" max="2019" width="9.140625" style="99"/>
    <col min="2020" max="2020" width="29.7109375" style="99" customWidth="1"/>
    <col min="2021" max="2021" width="12.85546875" style="99" customWidth="1"/>
    <col min="2022" max="2022" width="1.28515625" style="99" customWidth="1"/>
    <col min="2023" max="2023" width="10" style="99" customWidth="1"/>
    <col min="2024" max="2025" width="1.28515625" style="99" customWidth="1"/>
    <col min="2026" max="2026" width="13.85546875" style="99" customWidth="1"/>
    <col min="2027" max="2027" width="1.28515625" style="99" customWidth="1"/>
    <col min="2028" max="2028" width="17.5703125" style="99" customWidth="1"/>
    <col min="2029" max="2275" width="9.140625" style="99"/>
    <col min="2276" max="2276" width="29.7109375" style="99" customWidth="1"/>
    <col min="2277" max="2277" width="12.85546875" style="99" customWidth="1"/>
    <col min="2278" max="2278" width="1.28515625" style="99" customWidth="1"/>
    <col min="2279" max="2279" width="10" style="99" customWidth="1"/>
    <col min="2280" max="2281" width="1.28515625" style="99" customWidth="1"/>
    <col min="2282" max="2282" width="13.85546875" style="99" customWidth="1"/>
    <col min="2283" max="2283" width="1.28515625" style="99" customWidth="1"/>
    <col min="2284" max="2284" width="17.5703125" style="99" customWidth="1"/>
    <col min="2285" max="2531" width="9.140625" style="99"/>
    <col min="2532" max="2532" width="29.7109375" style="99" customWidth="1"/>
    <col min="2533" max="2533" width="12.85546875" style="99" customWidth="1"/>
    <col min="2534" max="2534" width="1.28515625" style="99" customWidth="1"/>
    <col min="2535" max="2535" width="10" style="99" customWidth="1"/>
    <col min="2536" max="2537" width="1.28515625" style="99" customWidth="1"/>
    <col min="2538" max="2538" width="13.85546875" style="99" customWidth="1"/>
    <col min="2539" max="2539" width="1.28515625" style="99" customWidth="1"/>
    <col min="2540" max="2540" width="17.5703125" style="99" customWidth="1"/>
    <col min="2541" max="2787" width="9.140625" style="99"/>
    <col min="2788" max="2788" width="29.7109375" style="99" customWidth="1"/>
    <col min="2789" max="2789" width="12.85546875" style="99" customWidth="1"/>
    <col min="2790" max="2790" width="1.28515625" style="99" customWidth="1"/>
    <col min="2791" max="2791" width="10" style="99" customWidth="1"/>
    <col min="2792" max="2793" width="1.28515625" style="99" customWidth="1"/>
    <col min="2794" max="2794" width="13.85546875" style="99" customWidth="1"/>
    <col min="2795" max="2795" width="1.28515625" style="99" customWidth="1"/>
    <col min="2796" max="2796" width="17.5703125" style="99" customWidth="1"/>
    <col min="2797" max="3043" width="9.140625" style="99"/>
    <col min="3044" max="3044" width="29.7109375" style="99" customWidth="1"/>
    <col min="3045" max="3045" width="12.85546875" style="99" customWidth="1"/>
    <col min="3046" max="3046" width="1.28515625" style="99" customWidth="1"/>
    <col min="3047" max="3047" width="10" style="99" customWidth="1"/>
    <col min="3048" max="3049" width="1.28515625" style="99" customWidth="1"/>
    <col min="3050" max="3050" width="13.85546875" style="99" customWidth="1"/>
    <col min="3051" max="3051" width="1.28515625" style="99" customWidth="1"/>
    <col min="3052" max="3052" width="17.5703125" style="99" customWidth="1"/>
    <col min="3053" max="3299" width="9.140625" style="99"/>
    <col min="3300" max="3300" width="29.7109375" style="99" customWidth="1"/>
    <col min="3301" max="3301" width="12.85546875" style="99" customWidth="1"/>
    <col min="3302" max="3302" width="1.28515625" style="99" customWidth="1"/>
    <col min="3303" max="3303" width="10" style="99" customWidth="1"/>
    <col min="3304" max="3305" width="1.28515625" style="99" customWidth="1"/>
    <col min="3306" max="3306" width="13.85546875" style="99" customWidth="1"/>
    <col min="3307" max="3307" width="1.28515625" style="99" customWidth="1"/>
    <col min="3308" max="3308" width="17.5703125" style="99" customWidth="1"/>
    <col min="3309" max="3555" width="9.140625" style="99"/>
    <col min="3556" max="3556" width="29.7109375" style="99" customWidth="1"/>
    <col min="3557" max="3557" width="12.85546875" style="99" customWidth="1"/>
    <col min="3558" max="3558" width="1.28515625" style="99" customWidth="1"/>
    <col min="3559" max="3559" width="10" style="99" customWidth="1"/>
    <col min="3560" max="3561" width="1.28515625" style="99" customWidth="1"/>
    <col min="3562" max="3562" width="13.85546875" style="99" customWidth="1"/>
    <col min="3563" max="3563" width="1.28515625" style="99" customWidth="1"/>
    <col min="3564" max="3564" width="17.5703125" style="99" customWidth="1"/>
    <col min="3565" max="3811" width="9.140625" style="99"/>
    <col min="3812" max="3812" width="29.7109375" style="99" customWidth="1"/>
    <col min="3813" max="3813" width="12.85546875" style="99" customWidth="1"/>
    <col min="3814" max="3814" width="1.28515625" style="99" customWidth="1"/>
    <col min="3815" max="3815" width="10" style="99" customWidth="1"/>
    <col min="3816" max="3817" width="1.28515625" style="99" customWidth="1"/>
    <col min="3818" max="3818" width="13.85546875" style="99" customWidth="1"/>
    <col min="3819" max="3819" width="1.28515625" style="99" customWidth="1"/>
    <col min="3820" max="3820" width="17.5703125" style="99" customWidth="1"/>
    <col min="3821" max="4067" width="9.140625" style="99"/>
    <col min="4068" max="4068" width="29.7109375" style="99" customWidth="1"/>
    <col min="4069" max="4069" width="12.85546875" style="99" customWidth="1"/>
    <col min="4070" max="4070" width="1.28515625" style="99" customWidth="1"/>
    <col min="4071" max="4071" width="10" style="99" customWidth="1"/>
    <col min="4072" max="4073" width="1.28515625" style="99" customWidth="1"/>
    <col min="4074" max="4074" width="13.85546875" style="99" customWidth="1"/>
    <col min="4075" max="4075" width="1.28515625" style="99" customWidth="1"/>
    <col min="4076" max="4076" width="17.5703125" style="99" customWidth="1"/>
    <col min="4077" max="4323" width="9.140625" style="99"/>
    <col min="4324" max="4324" width="29.7109375" style="99" customWidth="1"/>
    <col min="4325" max="4325" width="12.85546875" style="99" customWidth="1"/>
    <col min="4326" max="4326" width="1.28515625" style="99" customWidth="1"/>
    <col min="4327" max="4327" width="10" style="99" customWidth="1"/>
    <col min="4328" max="4329" width="1.28515625" style="99" customWidth="1"/>
    <col min="4330" max="4330" width="13.85546875" style="99" customWidth="1"/>
    <col min="4331" max="4331" width="1.28515625" style="99" customWidth="1"/>
    <col min="4332" max="4332" width="17.5703125" style="99" customWidth="1"/>
    <col min="4333" max="4579" width="9.140625" style="99"/>
    <col min="4580" max="4580" width="29.7109375" style="99" customWidth="1"/>
    <col min="4581" max="4581" width="12.85546875" style="99" customWidth="1"/>
    <col min="4582" max="4582" width="1.28515625" style="99" customWidth="1"/>
    <col min="4583" max="4583" width="10" style="99" customWidth="1"/>
    <col min="4584" max="4585" width="1.28515625" style="99" customWidth="1"/>
    <col min="4586" max="4586" width="13.85546875" style="99" customWidth="1"/>
    <col min="4587" max="4587" width="1.28515625" style="99" customWidth="1"/>
    <col min="4588" max="4588" width="17.5703125" style="99" customWidth="1"/>
    <col min="4589" max="4835" width="9.140625" style="99"/>
    <col min="4836" max="4836" width="29.7109375" style="99" customWidth="1"/>
    <col min="4837" max="4837" width="12.85546875" style="99" customWidth="1"/>
    <col min="4838" max="4838" width="1.28515625" style="99" customWidth="1"/>
    <col min="4839" max="4839" width="10" style="99" customWidth="1"/>
    <col min="4840" max="4841" width="1.28515625" style="99" customWidth="1"/>
    <col min="4842" max="4842" width="13.85546875" style="99" customWidth="1"/>
    <col min="4843" max="4843" width="1.28515625" style="99" customWidth="1"/>
    <col min="4844" max="4844" width="17.5703125" style="99" customWidth="1"/>
    <col min="4845" max="5091" width="9.140625" style="99"/>
    <col min="5092" max="5092" width="29.7109375" style="99" customWidth="1"/>
    <col min="5093" max="5093" width="12.85546875" style="99" customWidth="1"/>
    <col min="5094" max="5094" width="1.28515625" style="99" customWidth="1"/>
    <col min="5095" max="5095" width="10" style="99" customWidth="1"/>
    <col min="5096" max="5097" width="1.28515625" style="99" customWidth="1"/>
    <col min="5098" max="5098" width="13.85546875" style="99" customWidth="1"/>
    <col min="5099" max="5099" width="1.28515625" style="99" customWidth="1"/>
    <col min="5100" max="5100" width="17.5703125" style="99" customWidth="1"/>
    <col min="5101" max="5347" width="9.140625" style="99"/>
    <col min="5348" max="5348" width="29.7109375" style="99" customWidth="1"/>
    <col min="5349" max="5349" width="12.85546875" style="99" customWidth="1"/>
    <col min="5350" max="5350" width="1.28515625" style="99" customWidth="1"/>
    <col min="5351" max="5351" width="10" style="99" customWidth="1"/>
    <col min="5352" max="5353" width="1.28515625" style="99" customWidth="1"/>
    <col min="5354" max="5354" width="13.85546875" style="99" customWidth="1"/>
    <col min="5355" max="5355" width="1.28515625" style="99" customWidth="1"/>
    <col min="5356" max="5356" width="17.5703125" style="99" customWidth="1"/>
    <col min="5357" max="5603" width="9.140625" style="99"/>
    <col min="5604" max="5604" width="29.7109375" style="99" customWidth="1"/>
    <col min="5605" max="5605" width="12.85546875" style="99" customWidth="1"/>
    <col min="5606" max="5606" width="1.28515625" style="99" customWidth="1"/>
    <col min="5607" max="5607" width="10" style="99" customWidth="1"/>
    <col min="5608" max="5609" width="1.28515625" style="99" customWidth="1"/>
    <col min="5610" max="5610" width="13.85546875" style="99" customWidth="1"/>
    <col min="5611" max="5611" width="1.28515625" style="99" customWidth="1"/>
    <col min="5612" max="5612" width="17.5703125" style="99" customWidth="1"/>
    <col min="5613" max="5859" width="9.140625" style="99"/>
    <col min="5860" max="5860" width="29.7109375" style="99" customWidth="1"/>
    <col min="5861" max="5861" width="12.85546875" style="99" customWidth="1"/>
    <col min="5862" max="5862" width="1.28515625" style="99" customWidth="1"/>
    <col min="5863" max="5863" width="10" style="99" customWidth="1"/>
    <col min="5864" max="5865" width="1.28515625" style="99" customWidth="1"/>
    <col min="5866" max="5866" width="13.85546875" style="99" customWidth="1"/>
    <col min="5867" max="5867" width="1.28515625" style="99" customWidth="1"/>
    <col min="5868" max="5868" width="17.5703125" style="99" customWidth="1"/>
    <col min="5869" max="6115" width="9.140625" style="99"/>
    <col min="6116" max="6116" width="29.7109375" style="99" customWidth="1"/>
    <col min="6117" max="6117" width="12.85546875" style="99" customWidth="1"/>
    <col min="6118" max="6118" width="1.28515625" style="99" customWidth="1"/>
    <col min="6119" max="6119" width="10" style="99" customWidth="1"/>
    <col min="6120" max="6121" width="1.28515625" style="99" customWidth="1"/>
    <col min="6122" max="6122" width="13.85546875" style="99" customWidth="1"/>
    <col min="6123" max="6123" width="1.28515625" style="99" customWidth="1"/>
    <col min="6124" max="6124" width="17.5703125" style="99" customWidth="1"/>
    <col min="6125" max="6371" width="9.140625" style="99"/>
    <col min="6372" max="6372" width="29.7109375" style="99" customWidth="1"/>
    <col min="6373" max="6373" width="12.85546875" style="99" customWidth="1"/>
    <col min="6374" max="6374" width="1.28515625" style="99" customWidth="1"/>
    <col min="6375" max="6375" width="10" style="99" customWidth="1"/>
    <col min="6376" max="6377" width="1.28515625" style="99" customWidth="1"/>
    <col min="6378" max="6378" width="13.85546875" style="99" customWidth="1"/>
    <col min="6379" max="6379" width="1.28515625" style="99" customWidth="1"/>
    <col min="6380" max="6380" width="17.5703125" style="99" customWidth="1"/>
    <col min="6381" max="6627" width="9.140625" style="99"/>
    <col min="6628" max="6628" width="29.7109375" style="99" customWidth="1"/>
    <col min="6629" max="6629" width="12.85546875" style="99" customWidth="1"/>
    <col min="6630" max="6630" width="1.28515625" style="99" customWidth="1"/>
    <col min="6631" max="6631" width="10" style="99" customWidth="1"/>
    <col min="6632" max="6633" width="1.28515625" style="99" customWidth="1"/>
    <col min="6634" max="6634" width="13.85546875" style="99" customWidth="1"/>
    <col min="6635" max="6635" width="1.28515625" style="99" customWidth="1"/>
    <col min="6636" max="6636" width="17.5703125" style="99" customWidth="1"/>
    <col min="6637" max="6883" width="9.140625" style="99"/>
    <col min="6884" max="6884" width="29.7109375" style="99" customWidth="1"/>
    <col min="6885" max="6885" width="12.85546875" style="99" customWidth="1"/>
    <col min="6886" max="6886" width="1.28515625" style="99" customWidth="1"/>
    <col min="6887" max="6887" width="10" style="99" customWidth="1"/>
    <col min="6888" max="6889" width="1.28515625" style="99" customWidth="1"/>
    <col min="6890" max="6890" width="13.85546875" style="99" customWidth="1"/>
    <col min="6891" max="6891" width="1.28515625" style="99" customWidth="1"/>
    <col min="6892" max="6892" width="17.5703125" style="99" customWidth="1"/>
    <col min="6893" max="7139" width="9.140625" style="99"/>
    <col min="7140" max="7140" width="29.7109375" style="99" customWidth="1"/>
    <col min="7141" max="7141" width="12.85546875" style="99" customWidth="1"/>
    <col min="7142" max="7142" width="1.28515625" style="99" customWidth="1"/>
    <col min="7143" max="7143" width="10" style="99" customWidth="1"/>
    <col min="7144" max="7145" width="1.28515625" style="99" customWidth="1"/>
    <col min="7146" max="7146" width="13.85546875" style="99" customWidth="1"/>
    <col min="7147" max="7147" width="1.28515625" style="99" customWidth="1"/>
    <col min="7148" max="7148" width="17.5703125" style="99" customWidth="1"/>
    <col min="7149" max="7395" width="9.140625" style="99"/>
    <col min="7396" max="7396" width="29.7109375" style="99" customWidth="1"/>
    <col min="7397" max="7397" width="12.85546875" style="99" customWidth="1"/>
    <col min="7398" max="7398" width="1.28515625" style="99" customWidth="1"/>
    <col min="7399" max="7399" width="10" style="99" customWidth="1"/>
    <col min="7400" max="7401" width="1.28515625" style="99" customWidth="1"/>
    <col min="7402" max="7402" width="13.85546875" style="99" customWidth="1"/>
    <col min="7403" max="7403" width="1.28515625" style="99" customWidth="1"/>
    <col min="7404" max="7404" width="17.5703125" style="99" customWidth="1"/>
    <col min="7405" max="7651" width="9.140625" style="99"/>
    <col min="7652" max="7652" width="29.7109375" style="99" customWidth="1"/>
    <col min="7653" max="7653" width="12.85546875" style="99" customWidth="1"/>
    <col min="7654" max="7654" width="1.28515625" style="99" customWidth="1"/>
    <col min="7655" max="7655" width="10" style="99" customWidth="1"/>
    <col min="7656" max="7657" width="1.28515625" style="99" customWidth="1"/>
    <col min="7658" max="7658" width="13.85546875" style="99" customWidth="1"/>
    <col min="7659" max="7659" width="1.28515625" style="99" customWidth="1"/>
    <col min="7660" max="7660" width="17.5703125" style="99" customWidth="1"/>
    <col min="7661" max="7907" width="9.140625" style="99"/>
    <col min="7908" max="7908" width="29.7109375" style="99" customWidth="1"/>
    <col min="7909" max="7909" width="12.85546875" style="99" customWidth="1"/>
    <col min="7910" max="7910" width="1.28515625" style="99" customWidth="1"/>
    <col min="7911" max="7911" width="10" style="99" customWidth="1"/>
    <col min="7912" max="7913" width="1.28515625" style="99" customWidth="1"/>
    <col min="7914" max="7914" width="13.85546875" style="99" customWidth="1"/>
    <col min="7915" max="7915" width="1.28515625" style="99" customWidth="1"/>
    <col min="7916" max="7916" width="17.5703125" style="99" customWidth="1"/>
    <col min="7917" max="8163" width="9.140625" style="99"/>
    <col min="8164" max="8164" width="29.7109375" style="99" customWidth="1"/>
    <col min="8165" max="8165" width="12.85546875" style="99" customWidth="1"/>
    <col min="8166" max="8166" width="1.28515625" style="99" customWidth="1"/>
    <col min="8167" max="8167" width="10" style="99" customWidth="1"/>
    <col min="8168" max="8169" width="1.28515625" style="99" customWidth="1"/>
    <col min="8170" max="8170" width="13.85546875" style="99" customWidth="1"/>
    <col min="8171" max="8171" width="1.28515625" style="99" customWidth="1"/>
    <col min="8172" max="8172" width="17.5703125" style="99" customWidth="1"/>
    <col min="8173" max="8419" width="9.140625" style="99"/>
    <col min="8420" max="8420" width="29.7109375" style="99" customWidth="1"/>
    <col min="8421" max="8421" width="12.85546875" style="99" customWidth="1"/>
    <col min="8422" max="8422" width="1.28515625" style="99" customWidth="1"/>
    <col min="8423" max="8423" width="10" style="99" customWidth="1"/>
    <col min="8424" max="8425" width="1.28515625" style="99" customWidth="1"/>
    <col min="8426" max="8426" width="13.85546875" style="99" customWidth="1"/>
    <col min="8427" max="8427" width="1.28515625" style="99" customWidth="1"/>
    <col min="8428" max="8428" width="17.5703125" style="99" customWidth="1"/>
    <col min="8429" max="8675" width="9.140625" style="99"/>
    <col min="8676" max="8676" width="29.7109375" style="99" customWidth="1"/>
    <col min="8677" max="8677" width="12.85546875" style="99" customWidth="1"/>
    <col min="8678" max="8678" width="1.28515625" style="99" customWidth="1"/>
    <col min="8679" max="8679" width="10" style="99" customWidth="1"/>
    <col min="8680" max="8681" width="1.28515625" style="99" customWidth="1"/>
    <col min="8682" max="8682" width="13.85546875" style="99" customWidth="1"/>
    <col min="8683" max="8683" width="1.28515625" style="99" customWidth="1"/>
    <col min="8684" max="8684" width="17.5703125" style="99" customWidth="1"/>
    <col min="8685" max="8931" width="9.140625" style="99"/>
    <col min="8932" max="8932" width="29.7109375" style="99" customWidth="1"/>
    <col min="8933" max="8933" width="12.85546875" style="99" customWidth="1"/>
    <col min="8934" max="8934" width="1.28515625" style="99" customWidth="1"/>
    <col min="8935" max="8935" width="10" style="99" customWidth="1"/>
    <col min="8936" max="8937" width="1.28515625" style="99" customWidth="1"/>
    <col min="8938" max="8938" width="13.85546875" style="99" customWidth="1"/>
    <col min="8939" max="8939" width="1.28515625" style="99" customWidth="1"/>
    <col min="8940" max="8940" width="17.5703125" style="99" customWidth="1"/>
    <col min="8941" max="9187" width="9.140625" style="99"/>
    <col min="9188" max="9188" width="29.7109375" style="99" customWidth="1"/>
    <col min="9189" max="9189" width="12.85546875" style="99" customWidth="1"/>
    <col min="9190" max="9190" width="1.28515625" style="99" customWidth="1"/>
    <col min="9191" max="9191" width="10" style="99" customWidth="1"/>
    <col min="9192" max="9193" width="1.28515625" style="99" customWidth="1"/>
    <col min="9194" max="9194" width="13.85546875" style="99" customWidth="1"/>
    <col min="9195" max="9195" width="1.28515625" style="99" customWidth="1"/>
    <col min="9196" max="9196" width="17.5703125" style="99" customWidth="1"/>
    <col min="9197" max="9443" width="9.140625" style="99"/>
    <col min="9444" max="9444" width="29.7109375" style="99" customWidth="1"/>
    <col min="9445" max="9445" width="12.85546875" style="99" customWidth="1"/>
    <col min="9446" max="9446" width="1.28515625" style="99" customWidth="1"/>
    <col min="9447" max="9447" width="10" style="99" customWidth="1"/>
    <col min="9448" max="9449" width="1.28515625" style="99" customWidth="1"/>
    <col min="9450" max="9450" width="13.85546875" style="99" customWidth="1"/>
    <col min="9451" max="9451" width="1.28515625" style="99" customWidth="1"/>
    <col min="9452" max="9452" width="17.5703125" style="99" customWidth="1"/>
    <col min="9453" max="9699" width="9.140625" style="99"/>
    <col min="9700" max="9700" width="29.7109375" style="99" customWidth="1"/>
    <col min="9701" max="9701" width="12.85546875" style="99" customWidth="1"/>
    <col min="9702" max="9702" width="1.28515625" style="99" customWidth="1"/>
    <col min="9703" max="9703" width="10" style="99" customWidth="1"/>
    <col min="9704" max="9705" width="1.28515625" style="99" customWidth="1"/>
    <col min="9706" max="9706" width="13.85546875" style="99" customWidth="1"/>
    <col min="9707" max="9707" width="1.28515625" style="99" customWidth="1"/>
    <col min="9708" max="9708" width="17.5703125" style="99" customWidth="1"/>
    <col min="9709" max="9955" width="9.140625" style="99"/>
    <col min="9956" max="9956" width="29.7109375" style="99" customWidth="1"/>
    <col min="9957" max="9957" width="12.85546875" style="99" customWidth="1"/>
    <col min="9958" max="9958" width="1.28515625" style="99" customWidth="1"/>
    <col min="9959" max="9959" width="10" style="99" customWidth="1"/>
    <col min="9960" max="9961" width="1.28515625" style="99" customWidth="1"/>
    <col min="9962" max="9962" width="13.85546875" style="99" customWidth="1"/>
    <col min="9963" max="9963" width="1.28515625" style="99" customWidth="1"/>
    <col min="9964" max="9964" width="17.5703125" style="99" customWidth="1"/>
    <col min="9965" max="10211" width="9.140625" style="99"/>
    <col min="10212" max="10212" width="29.7109375" style="99" customWidth="1"/>
    <col min="10213" max="10213" width="12.85546875" style="99" customWidth="1"/>
    <col min="10214" max="10214" width="1.28515625" style="99" customWidth="1"/>
    <col min="10215" max="10215" width="10" style="99" customWidth="1"/>
    <col min="10216" max="10217" width="1.28515625" style="99" customWidth="1"/>
    <col min="10218" max="10218" width="13.85546875" style="99" customWidth="1"/>
    <col min="10219" max="10219" width="1.28515625" style="99" customWidth="1"/>
    <col min="10220" max="10220" width="17.5703125" style="99" customWidth="1"/>
    <col min="10221" max="10467" width="9.140625" style="99"/>
    <col min="10468" max="10468" width="29.7109375" style="99" customWidth="1"/>
    <col min="10469" max="10469" width="12.85546875" style="99" customWidth="1"/>
    <col min="10470" max="10470" width="1.28515625" style="99" customWidth="1"/>
    <col min="10471" max="10471" width="10" style="99" customWidth="1"/>
    <col min="10472" max="10473" width="1.28515625" style="99" customWidth="1"/>
    <col min="10474" max="10474" width="13.85546875" style="99" customWidth="1"/>
    <col min="10475" max="10475" width="1.28515625" style="99" customWidth="1"/>
    <col min="10476" max="10476" width="17.5703125" style="99" customWidth="1"/>
    <col min="10477" max="10723" width="9.140625" style="99"/>
    <col min="10724" max="10724" width="29.7109375" style="99" customWidth="1"/>
    <col min="10725" max="10725" width="12.85546875" style="99" customWidth="1"/>
    <col min="10726" max="10726" width="1.28515625" style="99" customWidth="1"/>
    <col min="10727" max="10727" width="10" style="99" customWidth="1"/>
    <col min="10728" max="10729" width="1.28515625" style="99" customWidth="1"/>
    <col min="10730" max="10730" width="13.85546875" style="99" customWidth="1"/>
    <col min="10731" max="10731" width="1.28515625" style="99" customWidth="1"/>
    <col min="10732" max="10732" width="17.5703125" style="99" customWidth="1"/>
    <col min="10733" max="10979" width="9.140625" style="99"/>
    <col min="10980" max="10980" width="29.7109375" style="99" customWidth="1"/>
    <col min="10981" max="10981" width="12.85546875" style="99" customWidth="1"/>
    <col min="10982" max="10982" width="1.28515625" style="99" customWidth="1"/>
    <col min="10983" max="10983" width="10" style="99" customWidth="1"/>
    <col min="10984" max="10985" width="1.28515625" style="99" customWidth="1"/>
    <col min="10986" max="10986" width="13.85546875" style="99" customWidth="1"/>
    <col min="10987" max="10987" width="1.28515625" style="99" customWidth="1"/>
    <col min="10988" max="10988" width="17.5703125" style="99" customWidth="1"/>
    <col min="10989" max="11235" width="9.140625" style="99"/>
    <col min="11236" max="11236" width="29.7109375" style="99" customWidth="1"/>
    <col min="11237" max="11237" width="12.85546875" style="99" customWidth="1"/>
    <col min="11238" max="11238" width="1.28515625" style="99" customWidth="1"/>
    <col min="11239" max="11239" width="10" style="99" customWidth="1"/>
    <col min="11240" max="11241" width="1.28515625" style="99" customWidth="1"/>
    <col min="11242" max="11242" width="13.85546875" style="99" customWidth="1"/>
    <col min="11243" max="11243" width="1.28515625" style="99" customWidth="1"/>
    <col min="11244" max="11244" width="17.5703125" style="99" customWidth="1"/>
    <col min="11245" max="11491" width="9.140625" style="99"/>
    <col min="11492" max="11492" width="29.7109375" style="99" customWidth="1"/>
    <col min="11493" max="11493" width="12.85546875" style="99" customWidth="1"/>
    <col min="11494" max="11494" width="1.28515625" style="99" customWidth="1"/>
    <col min="11495" max="11495" width="10" style="99" customWidth="1"/>
    <col min="11496" max="11497" width="1.28515625" style="99" customWidth="1"/>
    <col min="11498" max="11498" width="13.85546875" style="99" customWidth="1"/>
    <col min="11499" max="11499" width="1.28515625" style="99" customWidth="1"/>
    <col min="11500" max="11500" width="17.5703125" style="99" customWidth="1"/>
    <col min="11501" max="11747" width="9.140625" style="99"/>
    <col min="11748" max="11748" width="29.7109375" style="99" customWidth="1"/>
    <col min="11749" max="11749" width="12.85546875" style="99" customWidth="1"/>
    <col min="11750" max="11750" width="1.28515625" style="99" customWidth="1"/>
    <col min="11751" max="11751" width="10" style="99" customWidth="1"/>
    <col min="11752" max="11753" width="1.28515625" style="99" customWidth="1"/>
    <col min="11754" max="11754" width="13.85546875" style="99" customWidth="1"/>
    <col min="11755" max="11755" width="1.28515625" style="99" customWidth="1"/>
    <col min="11756" max="11756" width="17.5703125" style="99" customWidth="1"/>
    <col min="11757" max="12003" width="9.140625" style="99"/>
    <col min="12004" max="12004" width="29.7109375" style="99" customWidth="1"/>
    <col min="12005" max="12005" width="12.85546875" style="99" customWidth="1"/>
    <col min="12006" max="12006" width="1.28515625" style="99" customWidth="1"/>
    <col min="12007" max="12007" width="10" style="99" customWidth="1"/>
    <col min="12008" max="12009" width="1.28515625" style="99" customWidth="1"/>
    <col min="12010" max="12010" width="13.85546875" style="99" customWidth="1"/>
    <col min="12011" max="12011" width="1.28515625" style="99" customWidth="1"/>
    <col min="12012" max="12012" width="17.5703125" style="99" customWidth="1"/>
    <col min="12013" max="12259" width="9.140625" style="99"/>
    <col min="12260" max="12260" width="29.7109375" style="99" customWidth="1"/>
    <col min="12261" max="12261" width="12.85546875" style="99" customWidth="1"/>
    <col min="12262" max="12262" width="1.28515625" style="99" customWidth="1"/>
    <col min="12263" max="12263" width="10" style="99" customWidth="1"/>
    <col min="12264" max="12265" width="1.28515625" style="99" customWidth="1"/>
    <col min="12266" max="12266" width="13.85546875" style="99" customWidth="1"/>
    <col min="12267" max="12267" width="1.28515625" style="99" customWidth="1"/>
    <col min="12268" max="12268" width="17.5703125" style="99" customWidth="1"/>
    <col min="12269" max="12515" width="9.140625" style="99"/>
    <col min="12516" max="12516" width="29.7109375" style="99" customWidth="1"/>
    <col min="12517" max="12517" width="12.85546875" style="99" customWidth="1"/>
    <col min="12518" max="12518" width="1.28515625" style="99" customWidth="1"/>
    <col min="12519" max="12519" width="10" style="99" customWidth="1"/>
    <col min="12520" max="12521" width="1.28515625" style="99" customWidth="1"/>
    <col min="12522" max="12522" width="13.85546875" style="99" customWidth="1"/>
    <col min="12523" max="12523" width="1.28515625" style="99" customWidth="1"/>
    <col min="12524" max="12524" width="17.5703125" style="99" customWidth="1"/>
    <col min="12525" max="12771" width="9.140625" style="99"/>
    <col min="12772" max="12772" width="29.7109375" style="99" customWidth="1"/>
    <col min="12773" max="12773" width="12.85546875" style="99" customWidth="1"/>
    <col min="12774" max="12774" width="1.28515625" style="99" customWidth="1"/>
    <col min="12775" max="12775" width="10" style="99" customWidth="1"/>
    <col min="12776" max="12777" width="1.28515625" style="99" customWidth="1"/>
    <col min="12778" max="12778" width="13.85546875" style="99" customWidth="1"/>
    <col min="12779" max="12779" width="1.28515625" style="99" customWidth="1"/>
    <col min="12780" max="12780" width="17.5703125" style="99" customWidth="1"/>
    <col min="12781" max="13027" width="9.140625" style="99"/>
    <col min="13028" max="13028" width="29.7109375" style="99" customWidth="1"/>
    <col min="13029" max="13029" width="12.85546875" style="99" customWidth="1"/>
    <col min="13030" max="13030" width="1.28515625" style="99" customWidth="1"/>
    <col min="13031" max="13031" width="10" style="99" customWidth="1"/>
    <col min="13032" max="13033" width="1.28515625" style="99" customWidth="1"/>
    <col min="13034" max="13034" width="13.85546875" style="99" customWidth="1"/>
    <col min="13035" max="13035" width="1.28515625" style="99" customWidth="1"/>
    <col min="13036" max="13036" width="17.5703125" style="99" customWidth="1"/>
    <col min="13037" max="13283" width="9.140625" style="99"/>
    <col min="13284" max="13284" width="29.7109375" style="99" customWidth="1"/>
    <col min="13285" max="13285" width="12.85546875" style="99" customWidth="1"/>
    <col min="13286" max="13286" width="1.28515625" style="99" customWidth="1"/>
    <col min="13287" max="13287" width="10" style="99" customWidth="1"/>
    <col min="13288" max="13289" width="1.28515625" style="99" customWidth="1"/>
    <col min="13290" max="13290" width="13.85546875" style="99" customWidth="1"/>
    <col min="13291" max="13291" width="1.28515625" style="99" customWidth="1"/>
    <col min="13292" max="13292" width="17.5703125" style="99" customWidth="1"/>
    <col min="13293" max="13539" width="9.140625" style="99"/>
    <col min="13540" max="13540" width="29.7109375" style="99" customWidth="1"/>
    <col min="13541" max="13541" width="12.85546875" style="99" customWidth="1"/>
    <col min="13542" max="13542" width="1.28515625" style="99" customWidth="1"/>
    <col min="13543" max="13543" width="10" style="99" customWidth="1"/>
    <col min="13544" max="13545" width="1.28515625" style="99" customWidth="1"/>
    <col min="13546" max="13546" width="13.85546875" style="99" customWidth="1"/>
    <col min="13547" max="13547" width="1.28515625" style="99" customWidth="1"/>
    <col min="13548" max="13548" width="17.5703125" style="99" customWidth="1"/>
    <col min="13549" max="13795" width="9.140625" style="99"/>
    <col min="13796" max="13796" width="29.7109375" style="99" customWidth="1"/>
    <col min="13797" max="13797" width="12.85546875" style="99" customWidth="1"/>
    <col min="13798" max="13798" width="1.28515625" style="99" customWidth="1"/>
    <col min="13799" max="13799" width="10" style="99" customWidth="1"/>
    <col min="13800" max="13801" width="1.28515625" style="99" customWidth="1"/>
    <col min="13802" max="13802" width="13.85546875" style="99" customWidth="1"/>
    <col min="13803" max="13803" width="1.28515625" style="99" customWidth="1"/>
    <col min="13804" max="13804" width="17.5703125" style="99" customWidth="1"/>
    <col min="13805" max="14051" width="9.140625" style="99"/>
    <col min="14052" max="14052" width="29.7109375" style="99" customWidth="1"/>
    <col min="14053" max="14053" width="12.85546875" style="99" customWidth="1"/>
    <col min="14054" max="14054" width="1.28515625" style="99" customWidth="1"/>
    <col min="14055" max="14055" width="10" style="99" customWidth="1"/>
    <col min="14056" max="14057" width="1.28515625" style="99" customWidth="1"/>
    <col min="14058" max="14058" width="13.85546875" style="99" customWidth="1"/>
    <col min="14059" max="14059" width="1.28515625" style="99" customWidth="1"/>
    <col min="14060" max="14060" width="17.5703125" style="99" customWidth="1"/>
    <col min="14061" max="14307" width="9.140625" style="99"/>
    <col min="14308" max="14308" width="29.7109375" style="99" customWidth="1"/>
    <col min="14309" max="14309" width="12.85546875" style="99" customWidth="1"/>
    <col min="14310" max="14310" width="1.28515625" style="99" customWidth="1"/>
    <col min="14311" max="14311" width="10" style="99" customWidth="1"/>
    <col min="14312" max="14313" width="1.28515625" style="99" customWidth="1"/>
    <col min="14314" max="14314" width="13.85546875" style="99" customWidth="1"/>
    <col min="14315" max="14315" width="1.28515625" style="99" customWidth="1"/>
    <col min="14316" max="14316" width="17.5703125" style="99" customWidth="1"/>
    <col min="14317" max="14563" width="9.140625" style="99"/>
    <col min="14564" max="14564" width="29.7109375" style="99" customWidth="1"/>
    <col min="14565" max="14565" width="12.85546875" style="99" customWidth="1"/>
    <col min="14566" max="14566" width="1.28515625" style="99" customWidth="1"/>
    <col min="14567" max="14567" width="10" style="99" customWidth="1"/>
    <col min="14568" max="14569" width="1.28515625" style="99" customWidth="1"/>
    <col min="14570" max="14570" width="13.85546875" style="99" customWidth="1"/>
    <col min="14571" max="14571" width="1.28515625" style="99" customWidth="1"/>
    <col min="14572" max="14572" width="17.5703125" style="99" customWidth="1"/>
    <col min="14573" max="14819" width="9.140625" style="99"/>
    <col min="14820" max="14820" width="29.7109375" style="99" customWidth="1"/>
    <col min="14821" max="14821" width="12.85546875" style="99" customWidth="1"/>
    <col min="14822" max="14822" width="1.28515625" style="99" customWidth="1"/>
    <col min="14823" max="14823" width="10" style="99" customWidth="1"/>
    <col min="14824" max="14825" width="1.28515625" style="99" customWidth="1"/>
    <col min="14826" max="14826" width="13.85546875" style="99" customWidth="1"/>
    <col min="14827" max="14827" width="1.28515625" style="99" customWidth="1"/>
    <col min="14828" max="14828" width="17.5703125" style="99" customWidth="1"/>
    <col min="14829" max="15075" width="9.140625" style="99"/>
    <col min="15076" max="15076" width="29.7109375" style="99" customWidth="1"/>
    <col min="15077" max="15077" width="12.85546875" style="99" customWidth="1"/>
    <col min="15078" max="15078" width="1.28515625" style="99" customWidth="1"/>
    <col min="15079" max="15079" width="10" style="99" customWidth="1"/>
    <col min="15080" max="15081" width="1.28515625" style="99" customWidth="1"/>
    <col min="15082" max="15082" width="13.85546875" style="99" customWidth="1"/>
    <col min="15083" max="15083" width="1.28515625" style="99" customWidth="1"/>
    <col min="15084" max="15084" width="17.5703125" style="99" customWidth="1"/>
    <col min="15085" max="15331" width="9.140625" style="99"/>
    <col min="15332" max="15332" width="29.7109375" style="99" customWidth="1"/>
    <col min="15333" max="15333" width="12.85546875" style="99" customWidth="1"/>
    <col min="15334" max="15334" width="1.28515625" style="99" customWidth="1"/>
    <col min="15335" max="15335" width="10" style="99" customWidth="1"/>
    <col min="15336" max="15337" width="1.28515625" style="99" customWidth="1"/>
    <col min="15338" max="15338" width="13.85546875" style="99" customWidth="1"/>
    <col min="15339" max="15339" width="1.28515625" style="99" customWidth="1"/>
    <col min="15340" max="15340" width="17.5703125" style="99" customWidth="1"/>
    <col min="15341" max="15587" width="9.140625" style="99"/>
    <col min="15588" max="15588" width="29.7109375" style="99" customWidth="1"/>
    <col min="15589" max="15589" width="12.85546875" style="99" customWidth="1"/>
    <col min="15590" max="15590" width="1.28515625" style="99" customWidth="1"/>
    <col min="15591" max="15591" width="10" style="99" customWidth="1"/>
    <col min="15592" max="15593" width="1.28515625" style="99" customWidth="1"/>
    <col min="15594" max="15594" width="13.85546875" style="99" customWidth="1"/>
    <col min="15595" max="15595" width="1.28515625" style="99" customWidth="1"/>
    <col min="15596" max="15596" width="17.5703125" style="99" customWidth="1"/>
    <col min="15597" max="15843" width="9.140625" style="99"/>
    <col min="15844" max="15844" width="29.7109375" style="99" customWidth="1"/>
    <col min="15845" max="15845" width="12.85546875" style="99" customWidth="1"/>
    <col min="15846" max="15846" width="1.28515625" style="99" customWidth="1"/>
    <col min="15847" max="15847" width="10" style="99" customWidth="1"/>
    <col min="15848" max="15849" width="1.28515625" style="99" customWidth="1"/>
    <col min="15850" max="15850" width="13.85546875" style="99" customWidth="1"/>
    <col min="15851" max="15851" width="1.28515625" style="99" customWidth="1"/>
    <col min="15852" max="15852" width="17.5703125" style="99" customWidth="1"/>
    <col min="15853" max="16099" width="9.140625" style="99"/>
    <col min="16100" max="16100" width="29.7109375" style="99" customWidth="1"/>
    <col min="16101" max="16101" width="12.85546875" style="99" customWidth="1"/>
    <col min="16102" max="16102" width="1.28515625" style="99" customWidth="1"/>
    <col min="16103" max="16103" width="10" style="99" customWidth="1"/>
    <col min="16104" max="16105" width="1.28515625" style="99" customWidth="1"/>
    <col min="16106" max="16106" width="13.85546875" style="99" customWidth="1"/>
    <col min="16107" max="16107" width="1.28515625" style="99" customWidth="1"/>
    <col min="16108" max="16108" width="17.5703125" style="99" customWidth="1"/>
    <col min="16109" max="16384" width="9.140625" style="99"/>
  </cols>
  <sheetData>
    <row r="1" spans="1:9" s="14" customFormat="1" ht="14.25" x14ac:dyDescent="0.2">
      <c r="A1" s="276" t="s">
        <v>589</v>
      </c>
      <c r="B1" s="276"/>
      <c r="C1" s="277"/>
      <c r="D1" s="276"/>
      <c r="E1" s="277"/>
      <c r="F1" s="276"/>
      <c r="G1" s="277"/>
      <c r="H1" s="276"/>
      <c r="I1" s="116"/>
    </row>
    <row r="2" spans="1:9" s="292" customFormat="1" ht="15" x14ac:dyDescent="0.15">
      <c r="A2" s="480" t="s">
        <v>67</v>
      </c>
      <c r="B2" s="480"/>
      <c r="C2" s="480"/>
      <c r="D2" s="480"/>
      <c r="E2" s="480"/>
      <c r="F2" s="481"/>
      <c r="G2" s="481"/>
      <c r="H2" s="481"/>
      <c r="I2" s="129"/>
    </row>
    <row r="3" spans="1:9" s="294" customFormat="1" ht="14.25" x14ac:dyDescent="0.2">
      <c r="A3" s="275" t="s">
        <v>577</v>
      </c>
      <c r="B3" s="293"/>
      <c r="C3" s="279"/>
      <c r="D3" s="293"/>
      <c r="E3" s="279"/>
      <c r="F3" s="293"/>
      <c r="G3" s="279"/>
      <c r="H3" s="293"/>
      <c r="I3" s="120"/>
    </row>
    <row r="4" spans="1:9" s="13" customFormat="1" ht="14.25" customHeight="1" x14ac:dyDescent="0.2">
      <c r="A4" s="24"/>
      <c r="B4" s="33" t="s">
        <v>60</v>
      </c>
      <c r="C4" s="117"/>
      <c r="D4" s="33" t="s">
        <v>44</v>
      </c>
      <c r="E4" s="117"/>
      <c r="F4" s="33" t="s">
        <v>43</v>
      </c>
      <c r="G4" s="117"/>
      <c r="H4" s="33" t="s">
        <v>42</v>
      </c>
      <c r="I4" s="120"/>
    </row>
    <row r="5" spans="1:9" s="13" customFormat="1" ht="14.25" customHeight="1" x14ac:dyDescent="0.2">
      <c r="A5" s="31"/>
      <c r="B5" s="35" t="s">
        <v>31</v>
      </c>
      <c r="C5" s="118"/>
      <c r="D5" s="35" t="s">
        <v>55</v>
      </c>
      <c r="E5" s="118"/>
      <c r="F5" s="35" t="s">
        <v>54</v>
      </c>
      <c r="G5" s="118"/>
      <c r="H5" s="35" t="s">
        <v>53</v>
      </c>
      <c r="I5" s="120"/>
    </row>
    <row r="6" spans="1:9" s="13" customFormat="1" ht="14.25" customHeight="1" x14ac:dyDescent="0.2">
      <c r="A6" s="17"/>
      <c r="B6" s="27">
        <v>2010</v>
      </c>
      <c r="C6" s="119" t="s">
        <v>121</v>
      </c>
      <c r="D6" s="27">
        <v>2010</v>
      </c>
      <c r="E6" s="119" t="s">
        <v>121</v>
      </c>
      <c r="F6" s="27">
        <v>2010</v>
      </c>
      <c r="G6" s="119" t="s">
        <v>121</v>
      </c>
      <c r="H6" s="27">
        <v>2010</v>
      </c>
      <c r="I6" s="120"/>
    </row>
    <row r="7" spans="1:9" s="13" customFormat="1" ht="14.25" customHeight="1" x14ac:dyDescent="0.2">
      <c r="A7" s="19" t="s">
        <v>65</v>
      </c>
      <c r="B7" s="38">
        <v>329</v>
      </c>
      <c r="C7" s="125"/>
      <c r="D7" s="38">
        <v>861</v>
      </c>
      <c r="E7" s="125"/>
      <c r="F7" s="18">
        <v>1633</v>
      </c>
      <c r="G7" s="74"/>
      <c r="H7" s="38">
        <v>483</v>
      </c>
      <c r="I7" s="120"/>
    </row>
    <row r="8" spans="1:9" s="13" customFormat="1" ht="14.25" customHeight="1" x14ac:dyDescent="0.2">
      <c r="A8" s="19" t="s">
        <v>64</v>
      </c>
      <c r="B8" s="18">
        <v>4956</v>
      </c>
      <c r="C8" s="74"/>
      <c r="D8" s="18">
        <v>7072</v>
      </c>
      <c r="E8" s="74"/>
      <c r="F8" s="18">
        <v>9160</v>
      </c>
      <c r="G8" s="74"/>
      <c r="H8" s="18">
        <v>5677</v>
      </c>
      <c r="I8" s="120"/>
    </row>
    <row r="9" spans="1:9" s="13" customFormat="1" ht="14.25" customHeight="1" x14ac:dyDescent="0.2">
      <c r="A9" s="21" t="s">
        <v>63</v>
      </c>
      <c r="B9" s="20">
        <v>5285</v>
      </c>
      <c r="C9" s="76"/>
      <c r="D9" s="20">
        <v>7933</v>
      </c>
      <c r="E9" s="76"/>
      <c r="F9" s="20">
        <v>10792</v>
      </c>
      <c r="G9" s="76"/>
      <c r="H9" s="20">
        <v>6161</v>
      </c>
      <c r="I9" s="120"/>
    </row>
    <row r="10" spans="1:9" s="13" customFormat="1" ht="14.25" customHeight="1" x14ac:dyDescent="0.2">
      <c r="A10" s="17" t="s">
        <v>491</v>
      </c>
      <c r="B10" s="274">
        <v>-6.8004644219605281E-2</v>
      </c>
      <c r="C10" s="274"/>
      <c r="D10" s="274">
        <v>-2.2012948793407872E-2</v>
      </c>
      <c r="E10" s="274"/>
      <c r="F10" s="274">
        <v>-4.7660921561730518E-2</v>
      </c>
      <c r="G10" s="274"/>
      <c r="H10" s="274">
        <v>-7.88436268068331E-2</v>
      </c>
      <c r="I10" s="120"/>
    </row>
    <row r="11" spans="1:9" s="13" customFormat="1" ht="12" customHeight="1" x14ac:dyDescent="0.25">
      <c r="A11" s="34"/>
      <c r="B11" s="99"/>
      <c r="C11" s="121"/>
      <c r="D11" s="99"/>
      <c r="E11" s="121"/>
      <c r="F11" s="99"/>
      <c r="G11" s="121"/>
      <c r="H11" s="99"/>
      <c r="I11" s="130"/>
    </row>
    <row r="12" spans="1:9" ht="14.25" customHeight="1" x14ac:dyDescent="0.25">
      <c r="A12" s="98"/>
      <c r="B12" s="33" t="s">
        <v>60</v>
      </c>
      <c r="C12" s="117"/>
      <c r="D12" s="33" t="s">
        <v>44</v>
      </c>
      <c r="E12" s="117"/>
      <c r="F12" s="33" t="s">
        <v>43</v>
      </c>
      <c r="G12" s="117"/>
      <c r="H12" s="33" t="s">
        <v>42</v>
      </c>
      <c r="I12" s="127"/>
    </row>
    <row r="13" spans="1:9" ht="14.25" hidden="1" customHeight="1" x14ac:dyDescent="0.25">
      <c r="A13" s="97"/>
      <c r="B13" s="35" t="s">
        <v>31</v>
      </c>
      <c r="C13" s="118"/>
      <c r="D13" s="35" t="s">
        <v>55</v>
      </c>
      <c r="E13" s="118"/>
      <c r="F13" s="35" t="s">
        <v>54</v>
      </c>
      <c r="G13" s="118"/>
      <c r="H13" s="35" t="s">
        <v>53</v>
      </c>
      <c r="I13" s="118"/>
    </row>
    <row r="14" spans="1:9" ht="14.25" customHeight="1" x14ac:dyDescent="0.25">
      <c r="A14" s="17"/>
      <c r="B14" s="27">
        <v>2011</v>
      </c>
      <c r="C14" s="119"/>
      <c r="D14" s="27">
        <v>2011</v>
      </c>
      <c r="E14" s="119"/>
      <c r="F14" s="27">
        <v>2011</v>
      </c>
      <c r="G14" s="119"/>
      <c r="H14" s="27">
        <v>2011</v>
      </c>
      <c r="I14" s="124"/>
    </row>
    <row r="15" spans="1:9" ht="14.25" customHeight="1" x14ac:dyDescent="0.25">
      <c r="A15" s="31" t="s">
        <v>59</v>
      </c>
      <c r="B15" s="65">
        <v>323.988</v>
      </c>
      <c r="C15" s="126"/>
      <c r="D15" s="65">
        <v>847.39300000000003</v>
      </c>
      <c r="E15" s="126"/>
      <c r="F15" s="18">
        <v>1545.5830000000001</v>
      </c>
      <c r="G15" s="126"/>
      <c r="H15" s="65">
        <v>485.92</v>
      </c>
      <c r="I15" s="124" t="s">
        <v>121</v>
      </c>
    </row>
    <row r="16" spans="1:9" ht="14.25" customHeight="1" x14ac:dyDescent="0.25">
      <c r="A16" s="19" t="s">
        <v>61</v>
      </c>
      <c r="B16" s="18">
        <v>4923.5410000000002</v>
      </c>
      <c r="C16" s="74"/>
      <c r="D16" s="18">
        <v>7243.9160000000002</v>
      </c>
      <c r="E16" s="74"/>
      <c r="F16" s="18">
        <v>9128.39</v>
      </c>
      <c r="G16" s="74"/>
      <c r="H16" s="18">
        <v>5595.5640000000003</v>
      </c>
      <c r="I16" s="128" t="s">
        <v>121</v>
      </c>
    </row>
    <row r="17" spans="1:9" ht="14.25" customHeight="1" x14ac:dyDescent="0.25">
      <c r="A17" s="21" t="s">
        <v>57</v>
      </c>
      <c r="B17" s="20">
        <v>5247.5290000000005</v>
      </c>
      <c r="C17" s="76"/>
      <c r="D17" s="20">
        <v>8091.3090000000002</v>
      </c>
      <c r="E17" s="76"/>
      <c r="F17" s="20">
        <v>10673.973</v>
      </c>
      <c r="G17" s="76"/>
      <c r="H17" s="20">
        <v>6081.4840000000004</v>
      </c>
      <c r="I17" s="128" t="s">
        <v>121</v>
      </c>
    </row>
    <row r="18" spans="1:9" ht="14.25" customHeight="1" x14ac:dyDescent="0.25">
      <c r="A18" s="17" t="s">
        <v>493</v>
      </c>
      <c r="B18" s="274">
        <f>B17/B9-1</f>
        <v>-7.0900662251655033E-3</v>
      </c>
      <c r="C18" s="274"/>
      <c r="D18" s="274">
        <f>D17/D9-1</f>
        <v>1.9955754443464091E-2</v>
      </c>
      <c r="E18" s="274"/>
      <c r="F18" s="274">
        <f>F17/F9-1</f>
        <v>-1.093652705707937E-2</v>
      </c>
      <c r="G18" s="274"/>
      <c r="H18" s="274">
        <f>H17/H9-1</f>
        <v>-1.2906346372342115E-2</v>
      </c>
    </row>
    <row r="19" spans="1:9" ht="12" customHeight="1" x14ac:dyDescent="0.25">
      <c r="A19" s="34"/>
    </row>
    <row r="20" spans="1:9" ht="14.25" customHeight="1" x14ac:dyDescent="0.25">
      <c r="A20" s="98"/>
      <c r="B20" s="33" t="s">
        <v>60</v>
      </c>
      <c r="C20" s="117"/>
      <c r="D20" s="33" t="s">
        <v>44</v>
      </c>
      <c r="E20" s="117"/>
      <c r="F20" s="33" t="s">
        <v>43</v>
      </c>
      <c r="G20" s="117"/>
      <c r="H20" s="33" t="s">
        <v>42</v>
      </c>
      <c r="I20" s="127"/>
    </row>
    <row r="21" spans="1:9" ht="14.25" hidden="1" customHeight="1" x14ac:dyDescent="0.25">
      <c r="A21" s="97"/>
      <c r="B21" s="35" t="s">
        <v>31</v>
      </c>
      <c r="C21" s="118"/>
      <c r="D21" s="35" t="s">
        <v>55</v>
      </c>
      <c r="E21" s="118"/>
      <c r="F21" s="35" t="s">
        <v>54</v>
      </c>
      <c r="G21" s="118"/>
      <c r="H21" s="35" t="s">
        <v>53</v>
      </c>
      <c r="I21" s="118"/>
    </row>
    <row r="22" spans="1:9" ht="14.25" customHeight="1" x14ac:dyDescent="0.25">
      <c r="A22" s="17"/>
      <c r="B22" s="27">
        <v>2012</v>
      </c>
      <c r="C22" s="119"/>
      <c r="D22" s="27">
        <v>2012</v>
      </c>
      <c r="E22" s="119"/>
      <c r="F22" s="27">
        <v>2012</v>
      </c>
      <c r="G22" s="119"/>
      <c r="H22" s="27">
        <v>2012</v>
      </c>
      <c r="I22" s="124"/>
    </row>
    <row r="23" spans="1:9" ht="14.25" customHeight="1" x14ac:dyDescent="0.25">
      <c r="A23" s="19" t="s">
        <v>59</v>
      </c>
      <c r="B23" s="38">
        <v>333.94600000000003</v>
      </c>
      <c r="C23" s="125"/>
      <c r="D23" s="38">
        <v>849.66800000000001</v>
      </c>
      <c r="E23" s="125"/>
      <c r="F23" s="18">
        <v>1500.5940000000001</v>
      </c>
      <c r="G23" s="74"/>
      <c r="H23" s="38">
        <v>496.37400000000002</v>
      </c>
      <c r="I23" s="121" t="s">
        <v>121</v>
      </c>
    </row>
    <row r="24" spans="1:9" ht="14.25" customHeight="1" x14ac:dyDescent="0.25">
      <c r="A24" s="19" t="s">
        <v>58</v>
      </c>
      <c r="B24" s="18">
        <v>4823.5249999999996</v>
      </c>
      <c r="C24" s="74" t="s">
        <v>121</v>
      </c>
      <c r="D24" s="18">
        <v>7294.3419999999996</v>
      </c>
      <c r="E24" s="74" t="s">
        <v>121</v>
      </c>
      <c r="F24" s="18">
        <v>8593.0550000000003</v>
      </c>
      <c r="G24" s="74" t="s">
        <v>121</v>
      </c>
      <c r="H24" s="18">
        <v>5483.37</v>
      </c>
      <c r="I24" s="121" t="s">
        <v>121</v>
      </c>
    </row>
    <row r="25" spans="1:9" ht="14.25" customHeight="1" x14ac:dyDescent="0.25">
      <c r="A25" s="21" t="s">
        <v>57</v>
      </c>
      <c r="B25" s="20">
        <v>5157.4709999999995</v>
      </c>
      <c r="C25" s="76" t="s">
        <v>121</v>
      </c>
      <c r="D25" s="20">
        <v>8144.01</v>
      </c>
      <c r="E25" s="76" t="s">
        <v>121</v>
      </c>
      <c r="F25" s="20">
        <v>10093.648999999999</v>
      </c>
      <c r="G25" s="76" t="s">
        <v>121</v>
      </c>
      <c r="H25" s="20">
        <v>5979.7439999999997</v>
      </c>
      <c r="I25" s="121" t="s">
        <v>121</v>
      </c>
    </row>
    <row r="26" spans="1:9" ht="14.25" customHeight="1" x14ac:dyDescent="0.25">
      <c r="A26" s="17" t="s">
        <v>493</v>
      </c>
      <c r="B26" s="274">
        <f>B25/B17-1</f>
        <v>-1.7161982334923942E-2</v>
      </c>
      <c r="C26" s="274"/>
      <c r="D26" s="274">
        <f>D25/D17-1</f>
        <v>6.5132848096642881E-3</v>
      </c>
      <c r="E26" s="274"/>
      <c r="F26" s="274">
        <f>F25/F17-1</f>
        <v>-5.4368134526853407E-2</v>
      </c>
      <c r="G26" s="274"/>
      <c r="H26" s="274">
        <f>H25/H17-1</f>
        <v>-1.672946932031727E-2</v>
      </c>
    </row>
    <row r="27" spans="1:9" ht="12" customHeight="1" x14ac:dyDescent="0.25">
      <c r="A27" s="34"/>
    </row>
    <row r="28" spans="1:9" ht="14.25" customHeight="1" x14ac:dyDescent="0.25">
      <c r="A28" s="98"/>
      <c r="B28" s="33" t="s">
        <v>60</v>
      </c>
      <c r="C28" s="117"/>
      <c r="D28" s="33" t="s">
        <v>44</v>
      </c>
      <c r="E28" s="117"/>
      <c r="F28" s="33" t="s">
        <v>43</v>
      </c>
      <c r="G28" s="117"/>
      <c r="H28" s="33" t="s">
        <v>42</v>
      </c>
      <c r="I28" s="127"/>
    </row>
    <row r="29" spans="1:9" ht="14.25" hidden="1" customHeight="1" x14ac:dyDescent="0.25">
      <c r="A29" s="97"/>
      <c r="B29" s="35" t="s">
        <v>31</v>
      </c>
      <c r="C29" s="118"/>
      <c r="D29" s="35" t="s">
        <v>55</v>
      </c>
      <c r="E29" s="118"/>
      <c r="F29" s="35" t="s">
        <v>54</v>
      </c>
      <c r="G29" s="118"/>
      <c r="H29" s="35" t="s">
        <v>53</v>
      </c>
      <c r="I29" s="118"/>
    </row>
    <row r="30" spans="1:9" ht="14.25" customHeight="1" x14ac:dyDescent="0.25">
      <c r="A30" s="17"/>
      <c r="B30" s="27">
        <v>2013</v>
      </c>
      <c r="C30" s="119"/>
      <c r="D30" s="27">
        <v>2013</v>
      </c>
      <c r="E30" s="119"/>
      <c r="F30" s="27">
        <v>2013</v>
      </c>
      <c r="G30" s="119"/>
      <c r="H30" s="27">
        <v>2013</v>
      </c>
      <c r="I30" s="124"/>
    </row>
    <row r="31" spans="1:9" ht="14.25" customHeight="1" x14ac:dyDescent="0.25">
      <c r="A31" s="19" t="s">
        <v>59</v>
      </c>
      <c r="B31" s="38">
        <v>350.685</v>
      </c>
      <c r="C31" s="125"/>
      <c r="D31" s="38">
        <v>832.58600000000001</v>
      </c>
      <c r="E31" s="125"/>
      <c r="F31" s="18">
        <v>1498.674</v>
      </c>
      <c r="G31" s="74" t="s">
        <v>121</v>
      </c>
      <c r="H31" s="38">
        <v>483.58600000000001</v>
      </c>
    </row>
    <row r="32" spans="1:9" ht="14.25" customHeight="1" x14ac:dyDescent="0.25">
      <c r="A32" s="19" t="s">
        <v>58</v>
      </c>
      <c r="B32" s="18">
        <v>4887.5529999999999</v>
      </c>
      <c r="C32" s="74" t="s">
        <v>121</v>
      </c>
      <c r="D32" s="18">
        <v>6725.4520000000002</v>
      </c>
      <c r="E32" s="74" t="s">
        <v>121</v>
      </c>
      <c r="F32" s="18">
        <v>8887.69</v>
      </c>
      <c r="G32" s="74" t="s">
        <v>121</v>
      </c>
      <c r="H32" s="18">
        <v>5417.0720000000001</v>
      </c>
    </row>
    <row r="33" spans="1:10" ht="14.25" customHeight="1" x14ac:dyDescent="0.25">
      <c r="A33" s="21" t="s">
        <v>57</v>
      </c>
      <c r="B33" s="20">
        <v>5238.2380000000003</v>
      </c>
      <c r="C33" s="76" t="s">
        <v>121</v>
      </c>
      <c r="D33" s="20">
        <v>7558.0379999999996</v>
      </c>
      <c r="E33" s="76" t="s">
        <v>121</v>
      </c>
      <c r="F33" s="20">
        <v>10386.364</v>
      </c>
      <c r="G33" s="76" t="s">
        <v>121</v>
      </c>
      <c r="H33" s="20">
        <v>5900.6580000000004</v>
      </c>
    </row>
    <row r="34" spans="1:10" ht="14.25" customHeight="1" x14ac:dyDescent="0.25">
      <c r="A34" s="17" t="s">
        <v>493</v>
      </c>
      <c r="B34" s="274">
        <f>B33/B25-1</f>
        <v>1.566019469619917E-2</v>
      </c>
      <c r="C34" s="274"/>
      <c r="D34" s="274">
        <f>D33/D25-1</f>
        <v>-7.1951286896750011E-2</v>
      </c>
      <c r="E34" s="274"/>
      <c r="F34" s="274">
        <f>F33/F25-1</f>
        <v>2.8999918661724911E-2</v>
      </c>
      <c r="G34" s="274"/>
      <c r="H34" s="274">
        <f>H33/H25-1</f>
        <v>-1.3225649793703442E-2</v>
      </c>
    </row>
    <row r="35" spans="1:10" ht="12" customHeight="1" x14ac:dyDescent="0.25"/>
    <row r="36" spans="1:10" ht="14.25" customHeight="1" x14ac:dyDescent="0.25">
      <c r="A36" s="98"/>
      <c r="B36" s="33" t="s">
        <v>60</v>
      </c>
      <c r="C36" s="117"/>
      <c r="D36" s="33" t="s">
        <v>44</v>
      </c>
      <c r="E36" s="117"/>
      <c r="F36" s="33" t="s">
        <v>43</v>
      </c>
      <c r="G36" s="117"/>
      <c r="H36" s="33" t="s">
        <v>42</v>
      </c>
      <c r="I36" s="127"/>
    </row>
    <row r="37" spans="1:10" ht="14.25" hidden="1" customHeight="1" x14ac:dyDescent="0.25">
      <c r="A37" s="97"/>
      <c r="B37" s="35" t="s">
        <v>31</v>
      </c>
      <c r="C37" s="118"/>
      <c r="D37" s="35" t="s">
        <v>55</v>
      </c>
      <c r="E37" s="118"/>
      <c r="F37" s="35" t="s">
        <v>54</v>
      </c>
      <c r="G37" s="118"/>
      <c r="H37" s="35" t="s">
        <v>53</v>
      </c>
      <c r="I37" s="118"/>
    </row>
    <row r="38" spans="1:10" ht="14.25" customHeight="1" x14ac:dyDescent="0.25">
      <c r="A38" s="17"/>
      <c r="B38" s="27">
        <v>2014</v>
      </c>
      <c r="C38" s="119"/>
      <c r="D38" s="27">
        <v>2014</v>
      </c>
      <c r="E38" s="119"/>
      <c r="F38" s="27">
        <v>2014</v>
      </c>
      <c r="G38" s="119"/>
      <c r="H38" s="27">
        <v>2014</v>
      </c>
      <c r="I38" s="124"/>
    </row>
    <row r="39" spans="1:10" ht="14.25" customHeight="1" x14ac:dyDescent="0.25">
      <c r="A39" s="19" t="s">
        <v>59</v>
      </c>
      <c r="B39" s="391">
        <v>330.6</v>
      </c>
      <c r="C39" s="390"/>
      <c r="D39" s="388">
        <v>885.36199999999997</v>
      </c>
      <c r="E39" s="390"/>
      <c r="F39" s="391">
        <v>1537.4659999999999</v>
      </c>
      <c r="G39" s="390"/>
      <c r="H39" s="391">
        <v>507.46800000000002</v>
      </c>
      <c r="J39" s="158"/>
    </row>
    <row r="40" spans="1:10" ht="14.25" customHeight="1" x14ac:dyDescent="0.25">
      <c r="A40" s="19" t="s">
        <v>58</v>
      </c>
      <c r="B40" s="224">
        <v>4626.7759999999998</v>
      </c>
      <c r="C40" s="360" t="s">
        <v>204</v>
      </c>
      <c r="D40" s="224">
        <v>7056.3339999999998</v>
      </c>
      <c r="E40" s="360" t="s">
        <v>204</v>
      </c>
      <c r="F40" s="224">
        <v>8779.4210000000003</v>
      </c>
      <c r="G40" s="214" t="s">
        <v>121</v>
      </c>
      <c r="H40" s="224">
        <v>5396.6540000000005</v>
      </c>
      <c r="I40" s="121" t="s">
        <v>121</v>
      </c>
      <c r="J40" s="158"/>
    </row>
    <row r="41" spans="1:10" ht="14.25" customHeight="1" x14ac:dyDescent="0.25">
      <c r="A41" s="21" t="s">
        <v>57</v>
      </c>
      <c r="B41" s="225">
        <v>4957.3760000000002</v>
      </c>
      <c r="C41" s="360" t="s">
        <v>204</v>
      </c>
      <c r="D41" s="225">
        <v>7941.6959999999999</v>
      </c>
      <c r="E41" s="360" t="s">
        <v>204</v>
      </c>
      <c r="F41" s="225">
        <v>10316.887000000001</v>
      </c>
      <c r="G41" s="214" t="s">
        <v>121</v>
      </c>
      <c r="H41" s="225">
        <v>5904.1220000000003</v>
      </c>
      <c r="I41" s="121" t="s">
        <v>121</v>
      </c>
      <c r="J41" s="158"/>
    </row>
    <row r="42" spans="1:10" ht="14.25" customHeight="1" x14ac:dyDescent="0.25">
      <c r="A42" s="17" t="s">
        <v>493</v>
      </c>
      <c r="B42" s="274">
        <f>B41/B33-1</f>
        <v>-5.3617647766290855E-2</v>
      </c>
      <c r="C42" s="274"/>
      <c r="D42" s="274">
        <f>D41/D33-1</f>
        <v>5.0761586538728753E-2</v>
      </c>
      <c r="E42" s="274"/>
      <c r="F42" s="274">
        <f>F41/F33-1</f>
        <v>-6.689251406940766E-3</v>
      </c>
      <c r="G42" s="274"/>
      <c r="H42" s="274">
        <f>H41/H33-1</f>
        <v>5.8705317271390278E-4</v>
      </c>
    </row>
    <row r="43" spans="1:10" ht="12" customHeight="1" x14ac:dyDescent="0.25"/>
    <row r="44" spans="1:10" ht="14.25" customHeight="1" x14ac:dyDescent="0.25">
      <c r="A44" s="98"/>
      <c r="B44" s="33" t="str">
        <f>IF(B46&lt;&gt;"",B36,"")</f>
        <v xml:space="preserve">Januari–mars </v>
      </c>
      <c r="C44" s="117"/>
      <c r="D44" s="33" t="s">
        <v>44</v>
      </c>
      <c r="E44" s="99"/>
      <c r="G44" s="99"/>
      <c r="I44" s="99"/>
    </row>
    <row r="45" spans="1:10" ht="14.25" hidden="1" customHeight="1" x14ac:dyDescent="0.25">
      <c r="A45" s="97"/>
      <c r="B45" s="30" t="str">
        <f>IF(B46&lt;&gt;"",B37,"")</f>
        <v>January–March</v>
      </c>
      <c r="C45" s="118"/>
      <c r="D45" s="35" t="s">
        <v>55</v>
      </c>
      <c r="E45" s="99"/>
      <c r="G45" s="99"/>
      <c r="I45" s="99"/>
    </row>
    <row r="46" spans="1:10" ht="14.25" customHeight="1" x14ac:dyDescent="0.25">
      <c r="A46" s="17"/>
      <c r="B46" s="22">
        <v>2015</v>
      </c>
      <c r="C46" s="119"/>
      <c r="D46" s="27">
        <v>2015</v>
      </c>
      <c r="E46" s="99"/>
      <c r="G46" s="99"/>
      <c r="I46" s="99"/>
    </row>
    <row r="47" spans="1:10" ht="14.25" customHeight="1" x14ac:dyDescent="0.25">
      <c r="A47" s="19" t="s">
        <v>59</v>
      </c>
      <c r="B47" s="391">
        <v>331.93200000000002</v>
      </c>
      <c r="C47" s="390"/>
      <c r="D47" s="388">
        <v>883.84199999999998</v>
      </c>
      <c r="E47" s="217"/>
      <c r="F47" s="158"/>
      <c r="G47" s="158"/>
      <c r="H47" s="158"/>
      <c r="I47" s="158"/>
      <c r="J47" s="158"/>
    </row>
    <row r="48" spans="1:10" ht="14.25" customHeight="1" x14ac:dyDescent="0.25">
      <c r="A48" s="19" t="s">
        <v>58</v>
      </c>
      <c r="B48" s="224">
        <v>4592.2870000000003</v>
      </c>
      <c r="C48" s="360" t="s">
        <v>207</v>
      </c>
      <c r="D48" s="224">
        <v>6946.9790000000003</v>
      </c>
      <c r="E48" s="217" t="s">
        <v>121</v>
      </c>
      <c r="F48" s="158"/>
      <c r="G48" s="158"/>
      <c r="H48" s="158"/>
      <c r="I48" s="158"/>
      <c r="J48" s="158"/>
    </row>
    <row r="49" spans="1:11" ht="14.25" customHeight="1" x14ac:dyDescent="0.25">
      <c r="A49" s="21" t="s">
        <v>57</v>
      </c>
      <c r="B49" s="225">
        <v>4924.2190000000001</v>
      </c>
      <c r="C49" s="360" t="s">
        <v>207</v>
      </c>
      <c r="D49" s="225">
        <v>7830.8209999999999</v>
      </c>
      <c r="E49" s="214" t="s">
        <v>121</v>
      </c>
      <c r="F49" s="158"/>
      <c r="G49" s="158"/>
      <c r="H49" s="158"/>
      <c r="I49" s="158"/>
      <c r="J49" s="158"/>
    </row>
    <row r="50" spans="1:11" ht="14.25" customHeight="1" x14ac:dyDescent="0.25">
      <c r="A50" s="17" t="s">
        <v>493</v>
      </c>
      <c r="B50" s="274">
        <f>B49/B41-1</f>
        <v>-6.6884174208291514E-3</v>
      </c>
      <c r="C50" s="274"/>
      <c r="D50" s="274">
        <f>D49/D41-1</f>
        <v>-1.3961123669301911E-2</v>
      </c>
      <c r="E50" s="217"/>
      <c r="G50" s="99"/>
      <c r="I50" s="99"/>
    </row>
    <row r="51" spans="1:11" ht="21" customHeight="1" x14ac:dyDescent="0.25">
      <c r="D51" s="10"/>
      <c r="E51" s="128"/>
      <c r="F51" s="10"/>
      <c r="G51" s="128"/>
      <c r="H51" s="10"/>
      <c r="I51" s="128"/>
    </row>
    <row r="52" spans="1:11" ht="12" customHeight="1" x14ac:dyDescent="0.25">
      <c r="A52" s="5" t="s">
        <v>66</v>
      </c>
    </row>
    <row r="53" spans="1:11" s="158" customFormat="1" ht="21" customHeight="1" x14ac:dyDescent="0.25">
      <c r="A53" s="477" t="s">
        <v>165</v>
      </c>
      <c r="B53" s="478"/>
      <c r="C53" s="478"/>
      <c r="D53" s="478"/>
      <c r="E53" s="478"/>
      <c r="F53" s="478"/>
      <c r="G53" s="478"/>
      <c r="H53" s="478"/>
      <c r="I53" s="478"/>
      <c r="J53" s="478"/>
      <c r="K53" s="121"/>
    </row>
    <row r="54" spans="1:11" s="158" customFormat="1" ht="12" customHeight="1" x14ac:dyDescent="0.25">
      <c r="A54" s="474" t="s">
        <v>174</v>
      </c>
      <c r="B54" s="475"/>
      <c r="C54" s="475"/>
      <c r="D54" s="475"/>
      <c r="E54" s="475"/>
      <c r="F54" s="108"/>
      <c r="H54" s="108"/>
    </row>
    <row r="55" spans="1:11" s="158" customFormat="1" ht="12" customHeight="1" x14ac:dyDescent="0.25">
      <c r="A55" s="474" t="s">
        <v>133</v>
      </c>
      <c r="B55" s="475"/>
      <c r="C55" s="475"/>
      <c r="D55" s="475"/>
      <c r="E55" s="475"/>
      <c r="F55" s="108"/>
      <c r="H55" s="108"/>
    </row>
  </sheetData>
  <mergeCells count="4">
    <mergeCell ref="A2:H2"/>
    <mergeCell ref="A54:E54"/>
    <mergeCell ref="A55:E55"/>
    <mergeCell ref="A53:J53"/>
  </mergeCells>
  <conditionalFormatting sqref="D51:H51">
    <cfRule type="expression" dxfId="1" priority="28">
      <formula>(#REF!&lt;&gt;"")</formula>
    </cfRule>
  </conditionalFormatting>
  <conditionalFormatting sqref="I51">
    <cfRule type="expression" dxfId="0" priority="29">
      <formula>(C$46&lt;&gt;"")</formula>
    </cfRule>
  </conditionalFormatting>
  <pageMargins left="0.7" right="0.7" top="0.75" bottom="0.75" header="0.3" footer="0.3"/>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V54"/>
  <sheetViews>
    <sheetView showGridLines="0" zoomScaleNormal="100" zoomScaleSheetLayoutView="100" workbookViewId="0"/>
  </sheetViews>
  <sheetFormatPr defaultRowHeight="17.25" x14ac:dyDescent="0.25"/>
  <cols>
    <col min="1" max="1" width="2.28515625" style="100" customWidth="1"/>
    <col min="2" max="2" width="30.7109375" style="100" customWidth="1"/>
    <col min="3" max="3" width="8.28515625" style="100" customWidth="1"/>
    <col min="4" max="4" width="1.28515625" style="121" customWidth="1"/>
    <col min="5" max="5" width="8.7109375" style="100" customWidth="1"/>
    <col min="6" max="6" width="1.42578125" style="121" customWidth="1"/>
    <col min="7" max="7" width="8.28515625" style="100" customWidth="1"/>
    <col min="8" max="8" width="1.28515625" style="121" customWidth="1"/>
    <col min="9" max="9" width="8.7109375" style="100" customWidth="1"/>
    <col min="10" max="10" width="1.28515625" style="121" customWidth="1"/>
    <col min="11" max="11" width="8.28515625" style="100" customWidth="1"/>
    <col min="12" max="12" width="1.140625" style="121" customWidth="1"/>
    <col min="13" max="13" width="8.7109375" style="100" customWidth="1"/>
    <col min="14" max="14" width="1.42578125" style="121" customWidth="1"/>
    <col min="15" max="15" width="8.28515625" style="100" customWidth="1"/>
    <col min="16" max="16" width="1.28515625" style="121" customWidth="1"/>
    <col min="17" max="17" width="8.7109375" style="100" customWidth="1"/>
    <col min="18" max="18" width="1.42578125" style="128" customWidth="1"/>
    <col min="19" max="256" width="9.140625" style="100"/>
    <col min="257" max="257" width="2.28515625" style="100" customWidth="1"/>
    <col min="258" max="258" width="25.5703125" style="100" customWidth="1"/>
    <col min="259" max="259" width="8.28515625" style="100" customWidth="1"/>
    <col min="260" max="260" width="1" style="100" customWidth="1"/>
    <col min="261" max="261" width="8.7109375" style="100" customWidth="1"/>
    <col min="262" max="262" width="1.42578125" style="100" customWidth="1"/>
    <col min="263" max="263" width="8.28515625" style="100" customWidth="1"/>
    <col min="264" max="264" width="1.28515625" style="100" customWidth="1"/>
    <col min="265" max="265" width="8.7109375" style="100" customWidth="1"/>
    <col min="266" max="266" width="1.28515625" style="100" customWidth="1"/>
    <col min="267" max="267" width="8.28515625" style="100" customWidth="1"/>
    <col min="268" max="268" width="1.140625" style="100" customWidth="1"/>
    <col min="269" max="269" width="8.7109375" style="100" customWidth="1"/>
    <col min="270" max="270" width="1.42578125" style="100" customWidth="1"/>
    <col min="271" max="271" width="8.28515625" style="100" customWidth="1"/>
    <col min="272" max="272" width="0.85546875" style="100" customWidth="1"/>
    <col min="273" max="273" width="8.7109375" style="100" customWidth="1"/>
    <col min="274" max="274" width="1.42578125" style="100" customWidth="1"/>
    <col min="275" max="512" width="9.140625" style="100"/>
    <col min="513" max="513" width="2.28515625" style="100" customWidth="1"/>
    <col min="514" max="514" width="25.5703125" style="100" customWidth="1"/>
    <col min="515" max="515" width="8.28515625" style="100" customWidth="1"/>
    <col min="516" max="516" width="1" style="100" customWidth="1"/>
    <col min="517" max="517" width="8.7109375" style="100" customWidth="1"/>
    <col min="518" max="518" width="1.42578125" style="100" customWidth="1"/>
    <col min="519" max="519" width="8.28515625" style="100" customWidth="1"/>
    <col min="520" max="520" width="1.28515625" style="100" customWidth="1"/>
    <col min="521" max="521" width="8.7109375" style="100" customWidth="1"/>
    <col min="522" max="522" width="1.28515625" style="100" customWidth="1"/>
    <col min="523" max="523" width="8.28515625" style="100" customWidth="1"/>
    <col min="524" max="524" width="1.140625" style="100" customWidth="1"/>
    <col min="525" max="525" width="8.7109375" style="100" customWidth="1"/>
    <col min="526" max="526" width="1.42578125" style="100" customWidth="1"/>
    <col min="527" max="527" width="8.28515625" style="100" customWidth="1"/>
    <col min="528" max="528" width="0.85546875" style="100" customWidth="1"/>
    <col min="529" max="529" width="8.7109375" style="100" customWidth="1"/>
    <col min="530" max="530" width="1.42578125" style="100" customWidth="1"/>
    <col min="531" max="768" width="9.140625" style="100"/>
    <col min="769" max="769" width="2.28515625" style="100" customWidth="1"/>
    <col min="770" max="770" width="25.5703125" style="100" customWidth="1"/>
    <col min="771" max="771" width="8.28515625" style="100" customWidth="1"/>
    <col min="772" max="772" width="1" style="100" customWidth="1"/>
    <col min="773" max="773" width="8.7109375" style="100" customWidth="1"/>
    <col min="774" max="774" width="1.42578125" style="100" customWidth="1"/>
    <col min="775" max="775" width="8.28515625" style="100" customWidth="1"/>
    <col min="776" max="776" width="1.28515625" style="100" customWidth="1"/>
    <col min="777" max="777" width="8.7109375" style="100" customWidth="1"/>
    <col min="778" max="778" width="1.28515625" style="100" customWidth="1"/>
    <col min="779" max="779" width="8.28515625" style="100" customWidth="1"/>
    <col min="780" max="780" width="1.140625" style="100" customWidth="1"/>
    <col min="781" max="781" width="8.7109375" style="100" customWidth="1"/>
    <col min="782" max="782" width="1.42578125" style="100" customWidth="1"/>
    <col min="783" max="783" width="8.28515625" style="100" customWidth="1"/>
    <col min="784" max="784" width="0.85546875" style="100" customWidth="1"/>
    <col min="785" max="785" width="8.7109375" style="100" customWidth="1"/>
    <col min="786" max="786" width="1.42578125" style="100" customWidth="1"/>
    <col min="787" max="1024" width="9.140625" style="100"/>
    <col min="1025" max="1025" width="2.28515625" style="100" customWidth="1"/>
    <col min="1026" max="1026" width="25.5703125" style="100" customWidth="1"/>
    <col min="1027" max="1027" width="8.28515625" style="100" customWidth="1"/>
    <col min="1028" max="1028" width="1" style="100" customWidth="1"/>
    <col min="1029" max="1029" width="8.7109375" style="100" customWidth="1"/>
    <col min="1030" max="1030" width="1.42578125" style="100" customWidth="1"/>
    <col min="1031" max="1031" width="8.28515625" style="100" customWidth="1"/>
    <col min="1032" max="1032" width="1.28515625" style="100" customWidth="1"/>
    <col min="1033" max="1033" width="8.7109375" style="100" customWidth="1"/>
    <col min="1034" max="1034" width="1.28515625" style="100" customWidth="1"/>
    <col min="1035" max="1035" width="8.28515625" style="100" customWidth="1"/>
    <col min="1036" max="1036" width="1.140625" style="100" customWidth="1"/>
    <col min="1037" max="1037" width="8.7109375" style="100" customWidth="1"/>
    <col min="1038" max="1038" width="1.42578125" style="100" customWidth="1"/>
    <col min="1039" max="1039" width="8.28515625" style="100" customWidth="1"/>
    <col min="1040" max="1040" width="0.85546875" style="100" customWidth="1"/>
    <col min="1041" max="1041" width="8.7109375" style="100" customWidth="1"/>
    <col min="1042" max="1042" width="1.42578125" style="100" customWidth="1"/>
    <col min="1043" max="1280" width="9.140625" style="100"/>
    <col min="1281" max="1281" width="2.28515625" style="100" customWidth="1"/>
    <col min="1282" max="1282" width="25.5703125" style="100" customWidth="1"/>
    <col min="1283" max="1283" width="8.28515625" style="100" customWidth="1"/>
    <col min="1284" max="1284" width="1" style="100" customWidth="1"/>
    <col min="1285" max="1285" width="8.7109375" style="100" customWidth="1"/>
    <col min="1286" max="1286" width="1.42578125" style="100" customWidth="1"/>
    <col min="1287" max="1287" width="8.28515625" style="100" customWidth="1"/>
    <col min="1288" max="1288" width="1.28515625" style="100" customWidth="1"/>
    <col min="1289" max="1289" width="8.7109375" style="100" customWidth="1"/>
    <col min="1290" max="1290" width="1.28515625" style="100" customWidth="1"/>
    <col min="1291" max="1291" width="8.28515625" style="100" customWidth="1"/>
    <col min="1292" max="1292" width="1.140625" style="100" customWidth="1"/>
    <col min="1293" max="1293" width="8.7109375" style="100" customWidth="1"/>
    <col min="1294" max="1294" width="1.42578125" style="100" customWidth="1"/>
    <col min="1295" max="1295" width="8.28515625" style="100" customWidth="1"/>
    <col min="1296" max="1296" width="0.85546875" style="100" customWidth="1"/>
    <col min="1297" max="1297" width="8.7109375" style="100" customWidth="1"/>
    <col min="1298" max="1298" width="1.42578125" style="100" customWidth="1"/>
    <col min="1299" max="1536" width="9.140625" style="100"/>
    <col min="1537" max="1537" width="2.28515625" style="100" customWidth="1"/>
    <col min="1538" max="1538" width="25.5703125" style="100" customWidth="1"/>
    <col min="1539" max="1539" width="8.28515625" style="100" customWidth="1"/>
    <col min="1540" max="1540" width="1" style="100" customWidth="1"/>
    <col min="1541" max="1541" width="8.7109375" style="100" customWidth="1"/>
    <col min="1542" max="1542" width="1.42578125" style="100" customWidth="1"/>
    <col min="1543" max="1543" width="8.28515625" style="100" customWidth="1"/>
    <col min="1544" max="1544" width="1.28515625" style="100" customWidth="1"/>
    <col min="1545" max="1545" width="8.7109375" style="100" customWidth="1"/>
    <col min="1546" max="1546" width="1.28515625" style="100" customWidth="1"/>
    <col min="1547" max="1547" width="8.28515625" style="100" customWidth="1"/>
    <col min="1548" max="1548" width="1.140625" style="100" customWidth="1"/>
    <col min="1549" max="1549" width="8.7109375" style="100" customWidth="1"/>
    <col min="1550" max="1550" width="1.42578125" style="100" customWidth="1"/>
    <col min="1551" max="1551" width="8.28515625" style="100" customWidth="1"/>
    <col min="1552" max="1552" width="0.85546875" style="100" customWidth="1"/>
    <col min="1553" max="1553" width="8.7109375" style="100" customWidth="1"/>
    <col min="1554" max="1554" width="1.42578125" style="100" customWidth="1"/>
    <col min="1555" max="1792" width="9.140625" style="100"/>
    <col min="1793" max="1793" width="2.28515625" style="100" customWidth="1"/>
    <col min="1794" max="1794" width="25.5703125" style="100" customWidth="1"/>
    <col min="1795" max="1795" width="8.28515625" style="100" customWidth="1"/>
    <col min="1796" max="1796" width="1" style="100" customWidth="1"/>
    <col min="1797" max="1797" width="8.7109375" style="100" customWidth="1"/>
    <col min="1798" max="1798" width="1.42578125" style="100" customWidth="1"/>
    <col min="1799" max="1799" width="8.28515625" style="100" customWidth="1"/>
    <col min="1800" max="1800" width="1.28515625" style="100" customWidth="1"/>
    <col min="1801" max="1801" width="8.7109375" style="100" customWidth="1"/>
    <col min="1802" max="1802" width="1.28515625" style="100" customWidth="1"/>
    <col min="1803" max="1803" width="8.28515625" style="100" customWidth="1"/>
    <col min="1804" max="1804" width="1.140625" style="100" customWidth="1"/>
    <col min="1805" max="1805" width="8.7109375" style="100" customWidth="1"/>
    <col min="1806" max="1806" width="1.42578125" style="100" customWidth="1"/>
    <col min="1807" max="1807" width="8.28515625" style="100" customWidth="1"/>
    <col min="1808" max="1808" width="0.85546875" style="100" customWidth="1"/>
    <col min="1809" max="1809" width="8.7109375" style="100" customWidth="1"/>
    <col min="1810" max="1810" width="1.42578125" style="100" customWidth="1"/>
    <col min="1811" max="2048" width="9.140625" style="100"/>
    <col min="2049" max="2049" width="2.28515625" style="100" customWidth="1"/>
    <col min="2050" max="2050" width="25.5703125" style="100" customWidth="1"/>
    <col min="2051" max="2051" width="8.28515625" style="100" customWidth="1"/>
    <col min="2052" max="2052" width="1" style="100" customWidth="1"/>
    <col min="2053" max="2053" width="8.7109375" style="100" customWidth="1"/>
    <col min="2054" max="2054" width="1.42578125" style="100" customWidth="1"/>
    <col min="2055" max="2055" width="8.28515625" style="100" customWidth="1"/>
    <col min="2056" max="2056" width="1.28515625" style="100" customWidth="1"/>
    <col min="2057" max="2057" width="8.7109375" style="100" customWidth="1"/>
    <col min="2058" max="2058" width="1.28515625" style="100" customWidth="1"/>
    <col min="2059" max="2059" width="8.28515625" style="100" customWidth="1"/>
    <col min="2060" max="2060" width="1.140625" style="100" customWidth="1"/>
    <col min="2061" max="2061" width="8.7109375" style="100" customWidth="1"/>
    <col min="2062" max="2062" width="1.42578125" style="100" customWidth="1"/>
    <col min="2063" max="2063" width="8.28515625" style="100" customWidth="1"/>
    <col min="2064" max="2064" width="0.85546875" style="100" customWidth="1"/>
    <col min="2065" max="2065" width="8.7109375" style="100" customWidth="1"/>
    <col min="2066" max="2066" width="1.42578125" style="100" customWidth="1"/>
    <col min="2067" max="2304" width="9.140625" style="100"/>
    <col min="2305" max="2305" width="2.28515625" style="100" customWidth="1"/>
    <col min="2306" max="2306" width="25.5703125" style="100" customWidth="1"/>
    <col min="2307" max="2307" width="8.28515625" style="100" customWidth="1"/>
    <col min="2308" max="2308" width="1" style="100" customWidth="1"/>
    <col min="2309" max="2309" width="8.7109375" style="100" customWidth="1"/>
    <col min="2310" max="2310" width="1.42578125" style="100" customWidth="1"/>
    <col min="2311" max="2311" width="8.28515625" style="100" customWidth="1"/>
    <col min="2312" max="2312" width="1.28515625" style="100" customWidth="1"/>
    <col min="2313" max="2313" width="8.7109375" style="100" customWidth="1"/>
    <col min="2314" max="2314" width="1.28515625" style="100" customWidth="1"/>
    <col min="2315" max="2315" width="8.28515625" style="100" customWidth="1"/>
    <col min="2316" max="2316" width="1.140625" style="100" customWidth="1"/>
    <col min="2317" max="2317" width="8.7109375" style="100" customWidth="1"/>
    <col min="2318" max="2318" width="1.42578125" style="100" customWidth="1"/>
    <col min="2319" max="2319" width="8.28515625" style="100" customWidth="1"/>
    <col min="2320" max="2320" width="0.85546875" style="100" customWidth="1"/>
    <col min="2321" max="2321" width="8.7109375" style="100" customWidth="1"/>
    <col min="2322" max="2322" width="1.42578125" style="100" customWidth="1"/>
    <col min="2323" max="2560" width="9.140625" style="100"/>
    <col min="2561" max="2561" width="2.28515625" style="100" customWidth="1"/>
    <col min="2562" max="2562" width="25.5703125" style="100" customWidth="1"/>
    <col min="2563" max="2563" width="8.28515625" style="100" customWidth="1"/>
    <col min="2564" max="2564" width="1" style="100" customWidth="1"/>
    <col min="2565" max="2565" width="8.7109375" style="100" customWidth="1"/>
    <col min="2566" max="2566" width="1.42578125" style="100" customWidth="1"/>
    <col min="2567" max="2567" width="8.28515625" style="100" customWidth="1"/>
    <col min="2568" max="2568" width="1.28515625" style="100" customWidth="1"/>
    <col min="2569" max="2569" width="8.7109375" style="100" customWidth="1"/>
    <col min="2570" max="2570" width="1.28515625" style="100" customWidth="1"/>
    <col min="2571" max="2571" width="8.28515625" style="100" customWidth="1"/>
    <col min="2572" max="2572" width="1.140625" style="100" customWidth="1"/>
    <col min="2573" max="2573" width="8.7109375" style="100" customWidth="1"/>
    <col min="2574" max="2574" width="1.42578125" style="100" customWidth="1"/>
    <col min="2575" max="2575" width="8.28515625" style="100" customWidth="1"/>
    <col min="2576" max="2576" width="0.85546875" style="100" customWidth="1"/>
    <col min="2577" max="2577" width="8.7109375" style="100" customWidth="1"/>
    <col min="2578" max="2578" width="1.42578125" style="100" customWidth="1"/>
    <col min="2579" max="2816" width="9.140625" style="100"/>
    <col min="2817" max="2817" width="2.28515625" style="100" customWidth="1"/>
    <col min="2818" max="2818" width="25.5703125" style="100" customWidth="1"/>
    <col min="2819" max="2819" width="8.28515625" style="100" customWidth="1"/>
    <col min="2820" max="2820" width="1" style="100" customWidth="1"/>
    <col min="2821" max="2821" width="8.7109375" style="100" customWidth="1"/>
    <col min="2822" max="2822" width="1.42578125" style="100" customWidth="1"/>
    <col min="2823" max="2823" width="8.28515625" style="100" customWidth="1"/>
    <col min="2824" max="2824" width="1.28515625" style="100" customWidth="1"/>
    <col min="2825" max="2825" width="8.7109375" style="100" customWidth="1"/>
    <col min="2826" max="2826" width="1.28515625" style="100" customWidth="1"/>
    <col min="2827" max="2827" width="8.28515625" style="100" customWidth="1"/>
    <col min="2828" max="2828" width="1.140625" style="100" customWidth="1"/>
    <col min="2829" max="2829" width="8.7109375" style="100" customWidth="1"/>
    <col min="2830" max="2830" width="1.42578125" style="100" customWidth="1"/>
    <col min="2831" max="2831" width="8.28515625" style="100" customWidth="1"/>
    <col min="2832" max="2832" width="0.85546875" style="100" customWidth="1"/>
    <col min="2833" max="2833" width="8.7109375" style="100" customWidth="1"/>
    <col min="2834" max="2834" width="1.42578125" style="100" customWidth="1"/>
    <col min="2835" max="3072" width="9.140625" style="100"/>
    <col min="3073" max="3073" width="2.28515625" style="100" customWidth="1"/>
    <col min="3074" max="3074" width="25.5703125" style="100" customWidth="1"/>
    <col min="3075" max="3075" width="8.28515625" style="100" customWidth="1"/>
    <col min="3076" max="3076" width="1" style="100" customWidth="1"/>
    <col min="3077" max="3077" width="8.7109375" style="100" customWidth="1"/>
    <col min="3078" max="3078" width="1.42578125" style="100" customWidth="1"/>
    <col min="3079" max="3079" width="8.28515625" style="100" customWidth="1"/>
    <col min="3080" max="3080" width="1.28515625" style="100" customWidth="1"/>
    <col min="3081" max="3081" width="8.7109375" style="100" customWidth="1"/>
    <col min="3082" max="3082" width="1.28515625" style="100" customWidth="1"/>
    <col min="3083" max="3083" width="8.28515625" style="100" customWidth="1"/>
    <col min="3084" max="3084" width="1.140625" style="100" customWidth="1"/>
    <col min="3085" max="3085" width="8.7109375" style="100" customWidth="1"/>
    <col min="3086" max="3086" width="1.42578125" style="100" customWidth="1"/>
    <col min="3087" max="3087" width="8.28515625" style="100" customWidth="1"/>
    <col min="3088" max="3088" width="0.85546875" style="100" customWidth="1"/>
    <col min="3089" max="3089" width="8.7109375" style="100" customWidth="1"/>
    <col min="3090" max="3090" width="1.42578125" style="100" customWidth="1"/>
    <col min="3091" max="3328" width="9.140625" style="100"/>
    <col min="3329" max="3329" width="2.28515625" style="100" customWidth="1"/>
    <col min="3330" max="3330" width="25.5703125" style="100" customWidth="1"/>
    <col min="3331" max="3331" width="8.28515625" style="100" customWidth="1"/>
    <col min="3332" max="3332" width="1" style="100" customWidth="1"/>
    <col min="3333" max="3333" width="8.7109375" style="100" customWidth="1"/>
    <col min="3334" max="3334" width="1.42578125" style="100" customWidth="1"/>
    <col min="3335" max="3335" width="8.28515625" style="100" customWidth="1"/>
    <col min="3336" max="3336" width="1.28515625" style="100" customWidth="1"/>
    <col min="3337" max="3337" width="8.7109375" style="100" customWidth="1"/>
    <col min="3338" max="3338" width="1.28515625" style="100" customWidth="1"/>
    <col min="3339" max="3339" width="8.28515625" style="100" customWidth="1"/>
    <col min="3340" max="3340" width="1.140625" style="100" customWidth="1"/>
    <col min="3341" max="3341" width="8.7109375" style="100" customWidth="1"/>
    <col min="3342" max="3342" width="1.42578125" style="100" customWidth="1"/>
    <col min="3343" max="3343" width="8.28515625" style="100" customWidth="1"/>
    <col min="3344" max="3344" width="0.85546875" style="100" customWidth="1"/>
    <col min="3345" max="3345" width="8.7109375" style="100" customWidth="1"/>
    <col min="3346" max="3346" width="1.42578125" style="100" customWidth="1"/>
    <col min="3347" max="3584" width="9.140625" style="100"/>
    <col min="3585" max="3585" width="2.28515625" style="100" customWidth="1"/>
    <col min="3586" max="3586" width="25.5703125" style="100" customWidth="1"/>
    <col min="3587" max="3587" width="8.28515625" style="100" customWidth="1"/>
    <col min="3588" max="3588" width="1" style="100" customWidth="1"/>
    <col min="3589" max="3589" width="8.7109375" style="100" customWidth="1"/>
    <col min="3590" max="3590" width="1.42578125" style="100" customWidth="1"/>
    <col min="3591" max="3591" width="8.28515625" style="100" customWidth="1"/>
    <col min="3592" max="3592" width="1.28515625" style="100" customWidth="1"/>
    <col min="3593" max="3593" width="8.7109375" style="100" customWidth="1"/>
    <col min="3594" max="3594" width="1.28515625" style="100" customWidth="1"/>
    <col min="3595" max="3595" width="8.28515625" style="100" customWidth="1"/>
    <col min="3596" max="3596" width="1.140625" style="100" customWidth="1"/>
    <col min="3597" max="3597" width="8.7109375" style="100" customWidth="1"/>
    <col min="3598" max="3598" width="1.42578125" style="100" customWidth="1"/>
    <col min="3599" max="3599" width="8.28515625" style="100" customWidth="1"/>
    <col min="3600" max="3600" width="0.85546875" style="100" customWidth="1"/>
    <col min="3601" max="3601" width="8.7109375" style="100" customWidth="1"/>
    <col min="3602" max="3602" width="1.42578125" style="100" customWidth="1"/>
    <col min="3603" max="3840" width="9.140625" style="100"/>
    <col min="3841" max="3841" width="2.28515625" style="100" customWidth="1"/>
    <col min="3842" max="3842" width="25.5703125" style="100" customWidth="1"/>
    <col min="3843" max="3843" width="8.28515625" style="100" customWidth="1"/>
    <col min="3844" max="3844" width="1" style="100" customWidth="1"/>
    <col min="3845" max="3845" width="8.7109375" style="100" customWidth="1"/>
    <col min="3846" max="3846" width="1.42578125" style="100" customWidth="1"/>
    <col min="3847" max="3847" width="8.28515625" style="100" customWidth="1"/>
    <col min="3848" max="3848" width="1.28515625" style="100" customWidth="1"/>
    <col min="3849" max="3849" width="8.7109375" style="100" customWidth="1"/>
    <col min="3850" max="3850" width="1.28515625" style="100" customWidth="1"/>
    <col min="3851" max="3851" width="8.28515625" style="100" customWidth="1"/>
    <col min="3852" max="3852" width="1.140625" style="100" customWidth="1"/>
    <col min="3853" max="3853" width="8.7109375" style="100" customWidth="1"/>
    <col min="3854" max="3854" width="1.42578125" style="100" customWidth="1"/>
    <col min="3855" max="3855" width="8.28515625" style="100" customWidth="1"/>
    <col min="3856" max="3856" width="0.85546875" style="100" customWidth="1"/>
    <col min="3857" max="3857" width="8.7109375" style="100" customWidth="1"/>
    <col min="3858" max="3858" width="1.42578125" style="100" customWidth="1"/>
    <col min="3859" max="4096" width="9.140625" style="100"/>
    <col min="4097" max="4097" width="2.28515625" style="100" customWidth="1"/>
    <col min="4098" max="4098" width="25.5703125" style="100" customWidth="1"/>
    <col min="4099" max="4099" width="8.28515625" style="100" customWidth="1"/>
    <col min="4100" max="4100" width="1" style="100" customWidth="1"/>
    <col min="4101" max="4101" width="8.7109375" style="100" customWidth="1"/>
    <col min="4102" max="4102" width="1.42578125" style="100" customWidth="1"/>
    <col min="4103" max="4103" width="8.28515625" style="100" customWidth="1"/>
    <col min="4104" max="4104" width="1.28515625" style="100" customWidth="1"/>
    <col min="4105" max="4105" width="8.7109375" style="100" customWidth="1"/>
    <col min="4106" max="4106" width="1.28515625" style="100" customWidth="1"/>
    <col min="4107" max="4107" width="8.28515625" style="100" customWidth="1"/>
    <col min="4108" max="4108" width="1.140625" style="100" customWidth="1"/>
    <col min="4109" max="4109" width="8.7109375" style="100" customWidth="1"/>
    <col min="4110" max="4110" width="1.42578125" style="100" customWidth="1"/>
    <col min="4111" max="4111" width="8.28515625" style="100" customWidth="1"/>
    <col min="4112" max="4112" width="0.85546875" style="100" customWidth="1"/>
    <col min="4113" max="4113" width="8.7109375" style="100" customWidth="1"/>
    <col min="4114" max="4114" width="1.42578125" style="100" customWidth="1"/>
    <col min="4115" max="4352" width="9.140625" style="100"/>
    <col min="4353" max="4353" width="2.28515625" style="100" customWidth="1"/>
    <col min="4354" max="4354" width="25.5703125" style="100" customWidth="1"/>
    <col min="4355" max="4355" width="8.28515625" style="100" customWidth="1"/>
    <col min="4356" max="4356" width="1" style="100" customWidth="1"/>
    <col min="4357" max="4357" width="8.7109375" style="100" customWidth="1"/>
    <col min="4358" max="4358" width="1.42578125" style="100" customWidth="1"/>
    <col min="4359" max="4359" width="8.28515625" style="100" customWidth="1"/>
    <col min="4360" max="4360" width="1.28515625" style="100" customWidth="1"/>
    <col min="4361" max="4361" width="8.7109375" style="100" customWidth="1"/>
    <col min="4362" max="4362" width="1.28515625" style="100" customWidth="1"/>
    <col min="4363" max="4363" width="8.28515625" style="100" customWidth="1"/>
    <col min="4364" max="4364" width="1.140625" style="100" customWidth="1"/>
    <col min="4365" max="4365" width="8.7109375" style="100" customWidth="1"/>
    <col min="4366" max="4366" width="1.42578125" style="100" customWidth="1"/>
    <col min="4367" max="4367" width="8.28515625" style="100" customWidth="1"/>
    <col min="4368" max="4368" width="0.85546875" style="100" customWidth="1"/>
    <col min="4369" max="4369" width="8.7109375" style="100" customWidth="1"/>
    <col min="4370" max="4370" width="1.42578125" style="100" customWidth="1"/>
    <col min="4371" max="4608" width="9.140625" style="100"/>
    <col min="4609" max="4609" width="2.28515625" style="100" customWidth="1"/>
    <col min="4610" max="4610" width="25.5703125" style="100" customWidth="1"/>
    <col min="4611" max="4611" width="8.28515625" style="100" customWidth="1"/>
    <col min="4612" max="4612" width="1" style="100" customWidth="1"/>
    <col min="4613" max="4613" width="8.7109375" style="100" customWidth="1"/>
    <col min="4614" max="4614" width="1.42578125" style="100" customWidth="1"/>
    <col min="4615" max="4615" width="8.28515625" style="100" customWidth="1"/>
    <col min="4616" max="4616" width="1.28515625" style="100" customWidth="1"/>
    <col min="4617" max="4617" width="8.7109375" style="100" customWidth="1"/>
    <col min="4618" max="4618" width="1.28515625" style="100" customWidth="1"/>
    <col min="4619" max="4619" width="8.28515625" style="100" customWidth="1"/>
    <col min="4620" max="4620" width="1.140625" style="100" customWidth="1"/>
    <col min="4621" max="4621" width="8.7109375" style="100" customWidth="1"/>
    <col min="4622" max="4622" width="1.42578125" style="100" customWidth="1"/>
    <col min="4623" max="4623" width="8.28515625" style="100" customWidth="1"/>
    <col min="4624" max="4624" width="0.85546875" style="100" customWidth="1"/>
    <col min="4625" max="4625" width="8.7109375" style="100" customWidth="1"/>
    <col min="4626" max="4626" width="1.42578125" style="100" customWidth="1"/>
    <col min="4627" max="4864" width="9.140625" style="100"/>
    <col min="4865" max="4865" width="2.28515625" style="100" customWidth="1"/>
    <col min="4866" max="4866" width="25.5703125" style="100" customWidth="1"/>
    <col min="4867" max="4867" width="8.28515625" style="100" customWidth="1"/>
    <col min="4868" max="4868" width="1" style="100" customWidth="1"/>
    <col min="4869" max="4869" width="8.7109375" style="100" customWidth="1"/>
    <col min="4870" max="4870" width="1.42578125" style="100" customWidth="1"/>
    <col min="4871" max="4871" width="8.28515625" style="100" customWidth="1"/>
    <col min="4872" max="4872" width="1.28515625" style="100" customWidth="1"/>
    <col min="4873" max="4873" width="8.7109375" style="100" customWidth="1"/>
    <col min="4874" max="4874" width="1.28515625" style="100" customWidth="1"/>
    <col min="4875" max="4875" width="8.28515625" style="100" customWidth="1"/>
    <col min="4876" max="4876" width="1.140625" style="100" customWidth="1"/>
    <col min="4877" max="4877" width="8.7109375" style="100" customWidth="1"/>
    <col min="4878" max="4878" width="1.42578125" style="100" customWidth="1"/>
    <col min="4879" max="4879" width="8.28515625" style="100" customWidth="1"/>
    <col min="4880" max="4880" width="0.85546875" style="100" customWidth="1"/>
    <col min="4881" max="4881" width="8.7109375" style="100" customWidth="1"/>
    <col min="4882" max="4882" width="1.42578125" style="100" customWidth="1"/>
    <col min="4883" max="5120" width="9.140625" style="100"/>
    <col min="5121" max="5121" width="2.28515625" style="100" customWidth="1"/>
    <col min="5122" max="5122" width="25.5703125" style="100" customWidth="1"/>
    <col min="5123" max="5123" width="8.28515625" style="100" customWidth="1"/>
    <col min="5124" max="5124" width="1" style="100" customWidth="1"/>
    <col min="5125" max="5125" width="8.7109375" style="100" customWidth="1"/>
    <col min="5126" max="5126" width="1.42578125" style="100" customWidth="1"/>
    <col min="5127" max="5127" width="8.28515625" style="100" customWidth="1"/>
    <col min="5128" max="5128" width="1.28515625" style="100" customWidth="1"/>
    <col min="5129" max="5129" width="8.7109375" style="100" customWidth="1"/>
    <col min="5130" max="5130" width="1.28515625" style="100" customWidth="1"/>
    <col min="5131" max="5131" width="8.28515625" style="100" customWidth="1"/>
    <col min="5132" max="5132" width="1.140625" style="100" customWidth="1"/>
    <col min="5133" max="5133" width="8.7109375" style="100" customWidth="1"/>
    <col min="5134" max="5134" width="1.42578125" style="100" customWidth="1"/>
    <col min="5135" max="5135" width="8.28515625" style="100" customWidth="1"/>
    <col min="5136" max="5136" width="0.85546875" style="100" customWidth="1"/>
    <col min="5137" max="5137" width="8.7109375" style="100" customWidth="1"/>
    <col min="5138" max="5138" width="1.42578125" style="100" customWidth="1"/>
    <col min="5139" max="5376" width="9.140625" style="100"/>
    <col min="5377" max="5377" width="2.28515625" style="100" customWidth="1"/>
    <col min="5378" max="5378" width="25.5703125" style="100" customWidth="1"/>
    <col min="5379" max="5379" width="8.28515625" style="100" customWidth="1"/>
    <col min="5380" max="5380" width="1" style="100" customWidth="1"/>
    <col min="5381" max="5381" width="8.7109375" style="100" customWidth="1"/>
    <col min="5382" max="5382" width="1.42578125" style="100" customWidth="1"/>
    <col min="5383" max="5383" width="8.28515625" style="100" customWidth="1"/>
    <col min="5384" max="5384" width="1.28515625" style="100" customWidth="1"/>
    <col min="5385" max="5385" width="8.7109375" style="100" customWidth="1"/>
    <col min="5386" max="5386" width="1.28515625" style="100" customWidth="1"/>
    <col min="5387" max="5387" width="8.28515625" style="100" customWidth="1"/>
    <col min="5388" max="5388" width="1.140625" style="100" customWidth="1"/>
    <col min="5389" max="5389" width="8.7109375" style="100" customWidth="1"/>
    <col min="5390" max="5390" width="1.42578125" style="100" customWidth="1"/>
    <col min="5391" max="5391" width="8.28515625" style="100" customWidth="1"/>
    <col min="5392" max="5392" width="0.85546875" style="100" customWidth="1"/>
    <col min="5393" max="5393" width="8.7109375" style="100" customWidth="1"/>
    <col min="5394" max="5394" width="1.42578125" style="100" customWidth="1"/>
    <col min="5395" max="5632" width="9.140625" style="100"/>
    <col min="5633" max="5633" width="2.28515625" style="100" customWidth="1"/>
    <col min="5634" max="5634" width="25.5703125" style="100" customWidth="1"/>
    <col min="5635" max="5635" width="8.28515625" style="100" customWidth="1"/>
    <col min="5636" max="5636" width="1" style="100" customWidth="1"/>
    <col min="5637" max="5637" width="8.7109375" style="100" customWidth="1"/>
    <col min="5638" max="5638" width="1.42578125" style="100" customWidth="1"/>
    <col min="5639" max="5639" width="8.28515625" style="100" customWidth="1"/>
    <col min="5640" max="5640" width="1.28515625" style="100" customWidth="1"/>
    <col min="5641" max="5641" width="8.7109375" style="100" customWidth="1"/>
    <col min="5642" max="5642" width="1.28515625" style="100" customWidth="1"/>
    <col min="5643" max="5643" width="8.28515625" style="100" customWidth="1"/>
    <col min="5644" max="5644" width="1.140625" style="100" customWidth="1"/>
    <col min="5645" max="5645" width="8.7109375" style="100" customWidth="1"/>
    <col min="5646" max="5646" width="1.42578125" style="100" customWidth="1"/>
    <col min="5647" max="5647" width="8.28515625" style="100" customWidth="1"/>
    <col min="5648" max="5648" width="0.85546875" style="100" customWidth="1"/>
    <col min="5649" max="5649" width="8.7109375" style="100" customWidth="1"/>
    <col min="5650" max="5650" width="1.42578125" style="100" customWidth="1"/>
    <col min="5651" max="5888" width="9.140625" style="100"/>
    <col min="5889" max="5889" width="2.28515625" style="100" customWidth="1"/>
    <col min="5890" max="5890" width="25.5703125" style="100" customWidth="1"/>
    <col min="5891" max="5891" width="8.28515625" style="100" customWidth="1"/>
    <col min="5892" max="5892" width="1" style="100" customWidth="1"/>
    <col min="5893" max="5893" width="8.7109375" style="100" customWidth="1"/>
    <col min="5894" max="5894" width="1.42578125" style="100" customWidth="1"/>
    <col min="5895" max="5895" width="8.28515625" style="100" customWidth="1"/>
    <col min="5896" max="5896" width="1.28515625" style="100" customWidth="1"/>
    <col min="5897" max="5897" width="8.7109375" style="100" customWidth="1"/>
    <col min="5898" max="5898" width="1.28515625" style="100" customWidth="1"/>
    <col min="5899" max="5899" width="8.28515625" style="100" customWidth="1"/>
    <col min="5900" max="5900" width="1.140625" style="100" customWidth="1"/>
    <col min="5901" max="5901" width="8.7109375" style="100" customWidth="1"/>
    <col min="5902" max="5902" width="1.42578125" style="100" customWidth="1"/>
    <col min="5903" max="5903" width="8.28515625" style="100" customWidth="1"/>
    <col min="5904" max="5904" width="0.85546875" style="100" customWidth="1"/>
    <col min="5905" max="5905" width="8.7109375" style="100" customWidth="1"/>
    <col min="5906" max="5906" width="1.42578125" style="100" customWidth="1"/>
    <col min="5907" max="6144" width="9.140625" style="100"/>
    <col min="6145" max="6145" width="2.28515625" style="100" customWidth="1"/>
    <col min="6146" max="6146" width="25.5703125" style="100" customWidth="1"/>
    <col min="6147" max="6147" width="8.28515625" style="100" customWidth="1"/>
    <col min="6148" max="6148" width="1" style="100" customWidth="1"/>
    <col min="6149" max="6149" width="8.7109375" style="100" customWidth="1"/>
    <col min="6150" max="6150" width="1.42578125" style="100" customWidth="1"/>
    <col min="6151" max="6151" width="8.28515625" style="100" customWidth="1"/>
    <col min="6152" max="6152" width="1.28515625" style="100" customWidth="1"/>
    <col min="6153" max="6153" width="8.7109375" style="100" customWidth="1"/>
    <col min="6154" max="6154" width="1.28515625" style="100" customWidth="1"/>
    <col min="6155" max="6155" width="8.28515625" style="100" customWidth="1"/>
    <col min="6156" max="6156" width="1.140625" style="100" customWidth="1"/>
    <col min="6157" max="6157" width="8.7109375" style="100" customWidth="1"/>
    <col min="6158" max="6158" width="1.42578125" style="100" customWidth="1"/>
    <col min="6159" max="6159" width="8.28515625" style="100" customWidth="1"/>
    <col min="6160" max="6160" width="0.85546875" style="100" customWidth="1"/>
    <col min="6161" max="6161" width="8.7109375" style="100" customWidth="1"/>
    <col min="6162" max="6162" width="1.42578125" style="100" customWidth="1"/>
    <col min="6163" max="6400" width="9.140625" style="100"/>
    <col min="6401" max="6401" width="2.28515625" style="100" customWidth="1"/>
    <col min="6402" max="6402" width="25.5703125" style="100" customWidth="1"/>
    <col min="6403" max="6403" width="8.28515625" style="100" customWidth="1"/>
    <col min="6404" max="6404" width="1" style="100" customWidth="1"/>
    <col min="6405" max="6405" width="8.7109375" style="100" customWidth="1"/>
    <col min="6406" max="6406" width="1.42578125" style="100" customWidth="1"/>
    <col min="6407" max="6407" width="8.28515625" style="100" customWidth="1"/>
    <col min="6408" max="6408" width="1.28515625" style="100" customWidth="1"/>
    <col min="6409" max="6409" width="8.7109375" style="100" customWidth="1"/>
    <col min="6410" max="6410" width="1.28515625" style="100" customWidth="1"/>
    <col min="6411" max="6411" width="8.28515625" style="100" customWidth="1"/>
    <col min="6412" max="6412" width="1.140625" style="100" customWidth="1"/>
    <col min="6413" max="6413" width="8.7109375" style="100" customWidth="1"/>
    <col min="6414" max="6414" width="1.42578125" style="100" customWidth="1"/>
    <col min="6415" max="6415" width="8.28515625" style="100" customWidth="1"/>
    <col min="6416" max="6416" width="0.85546875" style="100" customWidth="1"/>
    <col min="6417" max="6417" width="8.7109375" style="100" customWidth="1"/>
    <col min="6418" max="6418" width="1.42578125" style="100" customWidth="1"/>
    <col min="6419" max="6656" width="9.140625" style="100"/>
    <col min="6657" max="6657" width="2.28515625" style="100" customWidth="1"/>
    <col min="6658" max="6658" width="25.5703125" style="100" customWidth="1"/>
    <col min="6659" max="6659" width="8.28515625" style="100" customWidth="1"/>
    <col min="6660" max="6660" width="1" style="100" customWidth="1"/>
    <col min="6661" max="6661" width="8.7109375" style="100" customWidth="1"/>
    <col min="6662" max="6662" width="1.42578125" style="100" customWidth="1"/>
    <col min="6663" max="6663" width="8.28515625" style="100" customWidth="1"/>
    <col min="6664" max="6664" width="1.28515625" style="100" customWidth="1"/>
    <col min="6665" max="6665" width="8.7109375" style="100" customWidth="1"/>
    <col min="6666" max="6666" width="1.28515625" style="100" customWidth="1"/>
    <col min="6667" max="6667" width="8.28515625" style="100" customWidth="1"/>
    <col min="6668" max="6668" width="1.140625" style="100" customWidth="1"/>
    <col min="6669" max="6669" width="8.7109375" style="100" customWidth="1"/>
    <col min="6670" max="6670" width="1.42578125" style="100" customWidth="1"/>
    <col min="6671" max="6671" width="8.28515625" style="100" customWidth="1"/>
    <col min="6672" max="6672" width="0.85546875" style="100" customWidth="1"/>
    <col min="6673" max="6673" width="8.7109375" style="100" customWidth="1"/>
    <col min="6674" max="6674" width="1.42578125" style="100" customWidth="1"/>
    <col min="6675" max="6912" width="9.140625" style="100"/>
    <col min="6913" max="6913" width="2.28515625" style="100" customWidth="1"/>
    <col min="6914" max="6914" width="25.5703125" style="100" customWidth="1"/>
    <col min="6915" max="6915" width="8.28515625" style="100" customWidth="1"/>
    <col min="6916" max="6916" width="1" style="100" customWidth="1"/>
    <col min="6917" max="6917" width="8.7109375" style="100" customWidth="1"/>
    <col min="6918" max="6918" width="1.42578125" style="100" customWidth="1"/>
    <col min="6919" max="6919" width="8.28515625" style="100" customWidth="1"/>
    <col min="6920" max="6920" width="1.28515625" style="100" customWidth="1"/>
    <col min="6921" max="6921" width="8.7109375" style="100" customWidth="1"/>
    <col min="6922" max="6922" width="1.28515625" style="100" customWidth="1"/>
    <col min="6923" max="6923" width="8.28515625" style="100" customWidth="1"/>
    <col min="6924" max="6924" width="1.140625" style="100" customWidth="1"/>
    <col min="6925" max="6925" width="8.7109375" style="100" customWidth="1"/>
    <col min="6926" max="6926" width="1.42578125" style="100" customWidth="1"/>
    <col min="6927" max="6927" width="8.28515625" style="100" customWidth="1"/>
    <col min="6928" max="6928" width="0.85546875" style="100" customWidth="1"/>
    <col min="6929" max="6929" width="8.7109375" style="100" customWidth="1"/>
    <col min="6930" max="6930" width="1.42578125" style="100" customWidth="1"/>
    <col min="6931" max="7168" width="9.140625" style="100"/>
    <col min="7169" max="7169" width="2.28515625" style="100" customWidth="1"/>
    <col min="7170" max="7170" width="25.5703125" style="100" customWidth="1"/>
    <col min="7171" max="7171" width="8.28515625" style="100" customWidth="1"/>
    <col min="7172" max="7172" width="1" style="100" customWidth="1"/>
    <col min="7173" max="7173" width="8.7109375" style="100" customWidth="1"/>
    <col min="7174" max="7174" width="1.42578125" style="100" customWidth="1"/>
    <col min="7175" max="7175" width="8.28515625" style="100" customWidth="1"/>
    <col min="7176" max="7176" width="1.28515625" style="100" customWidth="1"/>
    <col min="7177" max="7177" width="8.7109375" style="100" customWidth="1"/>
    <col min="7178" max="7178" width="1.28515625" style="100" customWidth="1"/>
    <col min="7179" max="7179" width="8.28515625" style="100" customWidth="1"/>
    <col min="7180" max="7180" width="1.140625" style="100" customWidth="1"/>
    <col min="7181" max="7181" width="8.7109375" style="100" customWidth="1"/>
    <col min="7182" max="7182" width="1.42578125" style="100" customWidth="1"/>
    <col min="7183" max="7183" width="8.28515625" style="100" customWidth="1"/>
    <col min="7184" max="7184" width="0.85546875" style="100" customWidth="1"/>
    <col min="7185" max="7185" width="8.7109375" style="100" customWidth="1"/>
    <col min="7186" max="7186" width="1.42578125" style="100" customWidth="1"/>
    <col min="7187" max="7424" width="9.140625" style="100"/>
    <col min="7425" max="7425" width="2.28515625" style="100" customWidth="1"/>
    <col min="7426" max="7426" width="25.5703125" style="100" customWidth="1"/>
    <col min="7427" max="7427" width="8.28515625" style="100" customWidth="1"/>
    <col min="7428" max="7428" width="1" style="100" customWidth="1"/>
    <col min="7429" max="7429" width="8.7109375" style="100" customWidth="1"/>
    <col min="7430" max="7430" width="1.42578125" style="100" customWidth="1"/>
    <col min="7431" max="7431" width="8.28515625" style="100" customWidth="1"/>
    <col min="7432" max="7432" width="1.28515625" style="100" customWidth="1"/>
    <col min="7433" max="7433" width="8.7109375" style="100" customWidth="1"/>
    <col min="7434" max="7434" width="1.28515625" style="100" customWidth="1"/>
    <col min="7435" max="7435" width="8.28515625" style="100" customWidth="1"/>
    <col min="7436" max="7436" width="1.140625" style="100" customWidth="1"/>
    <col min="7437" max="7437" width="8.7109375" style="100" customWidth="1"/>
    <col min="7438" max="7438" width="1.42578125" style="100" customWidth="1"/>
    <col min="7439" max="7439" width="8.28515625" style="100" customWidth="1"/>
    <col min="7440" max="7440" width="0.85546875" style="100" customWidth="1"/>
    <col min="7441" max="7441" width="8.7109375" style="100" customWidth="1"/>
    <col min="7442" max="7442" width="1.42578125" style="100" customWidth="1"/>
    <col min="7443" max="7680" width="9.140625" style="100"/>
    <col min="7681" max="7681" width="2.28515625" style="100" customWidth="1"/>
    <col min="7682" max="7682" width="25.5703125" style="100" customWidth="1"/>
    <col min="7683" max="7683" width="8.28515625" style="100" customWidth="1"/>
    <col min="7684" max="7684" width="1" style="100" customWidth="1"/>
    <col min="7685" max="7685" width="8.7109375" style="100" customWidth="1"/>
    <col min="7686" max="7686" width="1.42578125" style="100" customWidth="1"/>
    <col min="7687" max="7687" width="8.28515625" style="100" customWidth="1"/>
    <col min="7688" max="7688" width="1.28515625" style="100" customWidth="1"/>
    <col min="7689" max="7689" width="8.7109375" style="100" customWidth="1"/>
    <col min="7690" max="7690" width="1.28515625" style="100" customWidth="1"/>
    <col min="7691" max="7691" width="8.28515625" style="100" customWidth="1"/>
    <col min="7692" max="7692" width="1.140625" style="100" customWidth="1"/>
    <col min="7693" max="7693" width="8.7109375" style="100" customWidth="1"/>
    <col min="7694" max="7694" width="1.42578125" style="100" customWidth="1"/>
    <col min="7695" max="7695" width="8.28515625" style="100" customWidth="1"/>
    <col min="7696" max="7696" width="0.85546875" style="100" customWidth="1"/>
    <col min="7697" max="7697" width="8.7109375" style="100" customWidth="1"/>
    <col min="7698" max="7698" width="1.42578125" style="100" customWidth="1"/>
    <col min="7699" max="7936" width="9.140625" style="100"/>
    <col min="7937" max="7937" width="2.28515625" style="100" customWidth="1"/>
    <col min="7938" max="7938" width="25.5703125" style="100" customWidth="1"/>
    <col min="7939" max="7939" width="8.28515625" style="100" customWidth="1"/>
    <col min="7940" max="7940" width="1" style="100" customWidth="1"/>
    <col min="7941" max="7941" width="8.7109375" style="100" customWidth="1"/>
    <col min="7942" max="7942" width="1.42578125" style="100" customWidth="1"/>
    <col min="7943" max="7943" width="8.28515625" style="100" customWidth="1"/>
    <col min="7944" max="7944" width="1.28515625" style="100" customWidth="1"/>
    <col min="7945" max="7945" width="8.7109375" style="100" customWidth="1"/>
    <col min="7946" max="7946" width="1.28515625" style="100" customWidth="1"/>
    <col min="7947" max="7947" width="8.28515625" style="100" customWidth="1"/>
    <col min="7948" max="7948" width="1.140625" style="100" customWidth="1"/>
    <col min="7949" max="7949" width="8.7109375" style="100" customWidth="1"/>
    <col min="7950" max="7950" width="1.42578125" style="100" customWidth="1"/>
    <col min="7951" max="7951" width="8.28515625" style="100" customWidth="1"/>
    <col min="7952" max="7952" width="0.85546875" style="100" customWidth="1"/>
    <col min="7953" max="7953" width="8.7109375" style="100" customWidth="1"/>
    <col min="7954" max="7954" width="1.42578125" style="100" customWidth="1"/>
    <col min="7955" max="8192" width="9.140625" style="100"/>
    <col min="8193" max="8193" width="2.28515625" style="100" customWidth="1"/>
    <col min="8194" max="8194" width="25.5703125" style="100" customWidth="1"/>
    <col min="8195" max="8195" width="8.28515625" style="100" customWidth="1"/>
    <col min="8196" max="8196" width="1" style="100" customWidth="1"/>
    <col min="8197" max="8197" width="8.7109375" style="100" customWidth="1"/>
    <col min="8198" max="8198" width="1.42578125" style="100" customWidth="1"/>
    <col min="8199" max="8199" width="8.28515625" style="100" customWidth="1"/>
    <col min="8200" max="8200" width="1.28515625" style="100" customWidth="1"/>
    <col min="8201" max="8201" width="8.7109375" style="100" customWidth="1"/>
    <col min="8202" max="8202" width="1.28515625" style="100" customWidth="1"/>
    <col min="8203" max="8203" width="8.28515625" style="100" customWidth="1"/>
    <col min="8204" max="8204" width="1.140625" style="100" customWidth="1"/>
    <col min="8205" max="8205" width="8.7109375" style="100" customWidth="1"/>
    <col min="8206" max="8206" width="1.42578125" style="100" customWidth="1"/>
    <col min="8207" max="8207" width="8.28515625" style="100" customWidth="1"/>
    <col min="8208" max="8208" width="0.85546875" style="100" customWidth="1"/>
    <col min="8209" max="8209" width="8.7109375" style="100" customWidth="1"/>
    <col min="8210" max="8210" width="1.42578125" style="100" customWidth="1"/>
    <col min="8211" max="8448" width="9.140625" style="100"/>
    <col min="8449" max="8449" width="2.28515625" style="100" customWidth="1"/>
    <col min="8450" max="8450" width="25.5703125" style="100" customWidth="1"/>
    <col min="8451" max="8451" width="8.28515625" style="100" customWidth="1"/>
    <col min="8452" max="8452" width="1" style="100" customWidth="1"/>
    <col min="8453" max="8453" width="8.7109375" style="100" customWidth="1"/>
    <col min="8454" max="8454" width="1.42578125" style="100" customWidth="1"/>
    <col min="8455" max="8455" width="8.28515625" style="100" customWidth="1"/>
    <col min="8456" max="8456" width="1.28515625" style="100" customWidth="1"/>
    <col min="8457" max="8457" width="8.7109375" style="100" customWidth="1"/>
    <col min="8458" max="8458" width="1.28515625" style="100" customWidth="1"/>
    <col min="8459" max="8459" width="8.28515625" style="100" customWidth="1"/>
    <col min="8460" max="8460" width="1.140625" style="100" customWidth="1"/>
    <col min="8461" max="8461" width="8.7109375" style="100" customWidth="1"/>
    <col min="8462" max="8462" width="1.42578125" style="100" customWidth="1"/>
    <col min="8463" max="8463" width="8.28515625" style="100" customWidth="1"/>
    <col min="8464" max="8464" width="0.85546875" style="100" customWidth="1"/>
    <col min="8465" max="8465" width="8.7109375" style="100" customWidth="1"/>
    <col min="8466" max="8466" width="1.42578125" style="100" customWidth="1"/>
    <col min="8467" max="8704" width="9.140625" style="100"/>
    <col min="8705" max="8705" width="2.28515625" style="100" customWidth="1"/>
    <col min="8706" max="8706" width="25.5703125" style="100" customWidth="1"/>
    <col min="8707" max="8707" width="8.28515625" style="100" customWidth="1"/>
    <col min="8708" max="8708" width="1" style="100" customWidth="1"/>
    <col min="8709" max="8709" width="8.7109375" style="100" customWidth="1"/>
    <col min="8710" max="8710" width="1.42578125" style="100" customWidth="1"/>
    <col min="8711" max="8711" width="8.28515625" style="100" customWidth="1"/>
    <col min="8712" max="8712" width="1.28515625" style="100" customWidth="1"/>
    <col min="8713" max="8713" width="8.7109375" style="100" customWidth="1"/>
    <col min="8714" max="8714" width="1.28515625" style="100" customWidth="1"/>
    <col min="8715" max="8715" width="8.28515625" style="100" customWidth="1"/>
    <col min="8716" max="8716" width="1.140625" style="100" customWidth="1"/>
    <col min="8717" max="8717" width="8.7109375" style="100" customWidth="1"/>
    <col min="8718" max="8718" width="1.42578125" style="100" customWidth="1"/>
    <col min="8719" max="8719" width="8.28515625" style="100" customWidth="1"/>
    <col min="8720" max="8720" width="0.85546875" style="100" customWidth="1"/>
    <col min="8721" max="8721" width="8.7109375" style="100" customWidth="1"/>
    <col min="8722" max="8722" width="1.42578125" style="100" customWidth="1"/>
    <col min="8723" max="8960" width="9.140625" style="100"/>
    <col min="8961" max="8961" width="2.28515625" style="100" customWidth="1"/>
    <col min="8962" max="8962" width="25.5703125" style="100" customWidth="1"/>
    <col min="8963" max="8963" width="8.28515625" style="100" customWidth="1"/>
    <col min="8964" max="8964" width="1" style="100" customWidth="1"/>
    <col min="8965" max="8965" width="8.7109375" style="100" customWidth="1"/>
    <col min="8966" max="8966" width="1.42578125" style="100" customWidth="1"/>
    <col min="8967" max="8967" width="8.28515625" style="100" customWidth="1"/>
    <col min="8968" max="8968" width="1.28515625" style="100" customWidth="1"/>
    <col min="8969" max="8969" width="8.7109375" style="100" customWidth="1"/>
    <col min="8970" max="8970" width="1.28515625" style="100" customWidth="1"/>
    <col min="8971" max="8971" width="8.28515625" style="100" customWidth="1"/>
    <col min="8972" max="8972" width="1.140625" style="100" customWidth="1"/>
    <col min="8973" max="8973" width="8.7109375" style="100" customWidth="1"/>
    <col min="8974" max="8974" width="1.42578125" style="100" customWidth="1"/>
    <col min="8975" max="8975" width="8.28515625" style="100" customWidth="1"/>
    <col min="8976" max="8976" width="0.85546875" style="100" customWidth="1"/>
    <col min="8977" max="8977" width="8.7109375" style="100" customWidth="1"/>
    <col min="8978" max="8978" width="1.42578125" style="100" customWidth="1"/>
    <col min="8979" max="9216" width="9.140625" style="100"/>
    <col min="9217" max="9217" width="2.28515625" style="100" customWidth="1"/>
    <col min="9218" max="9218" width="25.5703125" style="100" customWidth="1"/>
    <col min="9219" max="9219" width="8.28515625" style="100" customWidth="1"/>
    <col min="9220" max="9220" width="1" style="100" customWidth="1"/>
    <col min="9221" max="9221" width="8.7109375" style="100" customWidth="1"/>
    <col min="9222" max="9222" width="1.42578125" style="100" customWidth="1"/>
    <col min="9223" max="9223" width="8.28515625" style="100" customWidth="1"/>
    <col min="9224" max="9224" width="1.28515625" style="100" customWidth="1"/>
    <col min="9225" max="9225" width="8.7109375" style="100" customWidth="1"/>
    <col min="9226" max="9226" width="1.28515625" style="100" customWidth="1"/>
    <col min="9227" max="9227" width="8.28515625" style="100" customWidth="1"/>
    <col min="9228" max="9228" width="1.140625" style="100" customWidth="1"/>
    <col min="9229" max="9229" width="8.7109375" style="100" customWidth="1"/>
    <col min="9230" max="9230" width="1.42578125" style="100" customWidth="1"/>
    <col min="9231" max="9231" width="8.28515625" style="100" customWidth="1"/>
    <col min="9232" max="9232" width="0.85546875" style="100" customWidth="1"/>
    <col min="9233" max="9233" width="8.7109375" style="100" customWidth="1"/>
    <col min="9234" max="9234" width="1.42578125" style="100" customWidth="1"/>
    <col min="9235" max="9472" width="9.140625" style="100"/>
    <col min="9473" max="9473" width="2.28515625" style="100" customWidth="1"/>
    <col min="9474" max="9474" width="25.5703125" style="100" customWidth="1"/>
    <col min="9475" max="9475" width="8.28515625" style="100" customWidth="1"/>
    <col min="9476" max="9476" width="1" style="100" customWidth="1"/>
    <col min="9477" max="9477" width="8.7109375" style="100" customWidth="1"/>
    <col min="9478" max="9478" width="1.42578125" style="100" customWidth="1"/>
    <col min="9479" max="9479" width="8.28515625" style="100" customWidth="1"/>
    <col min="9480" max="9480" width="1.28515625" style="100" customWidth="1"/>
    <col min="9481" max="9481" width="8.7109375" style="100" customWidth="1"/>
    <col min="9482" max="9482" width="1.28515625" style="100" customWidth="1"/>
    <col min="9483" max="9483" width="8.28515625" style="100" customWidth="1"/>
    <col min="9484" max="9484" width="1.140625" style="100" customWidth="1"/>
    <col min="9485" max="9485" width="8.7109375" style="100" customWidth="1"/>
    <col min="9486" max="9486" width="1.42578125" style="100" customWidth="1"/>
    <col min="9487" max="9487" width="8.28515625" style="100" customWidth="1"/>
    <col min="9488" max="9488" width="0.85546875" style="100" customWidth="1"/>
    <col min="9489" max="9489" width="8.7109375" style="100" customWidth="1"/>
    <col min="9490" max="9490" width="1.42578125" style="100" customWidth="1"/>
    <col min="9491" max="9728" width="9.140625" style="100"/>
    <col min="9729" max="9729" width="2.28515625" style="100" customWidth="1"/>
    <col min="9730" max="9730" width="25.5703125" style="100" customWidth="1"/>
    <col min="9731" max="9731" width="8.28515625" style="100" customWidth="1"/>
    <col min="9732" max="9732" width="1" style="100" customWidth="1"/>
    <col min="9733" max="9733" width="8.7109375" style="100" customWidth="1"/>
    <col min="9734" max="9734" width="1.42578125" style="100" customWidth="1"/>
    <col min="9735" max="9735" width="8.28515625" style="100" customWidth="1"/>
    <col min="9736" max="9736" width="1.28515625" style="100" customWidth="1"/>
    <col min="9737" max="9737" width="8.7109375" style="100" customWidth="1"/>
    <col min="9738" max="9738" width="1.28515625" style="100" customWidth="1"/>
    <col min="9739" max="9739" width="8.28515625" style="100" customWidth="1"/>
    <col min="9740" max="9740" width="1.140625" style="100" customWidth="1"/>
    <col min="9741" max="9741" width="8.7109375" style="100" customWidth="1"/>
    <col min="9742" max="9742" width="1.42578125" style="100" customWidth="1"/>
    <col min="9743" max="9743" width="8.28515625" style="100" customWidth="1"/>
    <col min="9744" max="9744" width="0.85546875" style="100" customWidth="1"/>
    <col min="9745" max="9745" width="8.7109375" style="100" customWidth="1"/>
    <col min="9746" max="9746" width="1.42578125" style="100" customWidth="1"/>
    <col min="9747" max="9984" width="9.140625" style="100"/>
    <col min="9985" max="9985" width="2.28515625" style="100" customWidth="1"/>
    <col min="9986" max="9986" width="25.5703125" style="100" customWidth="1"/>
    <col min="9987" max="9987" width="8.28515625" style="100" customWidth="1"/>
    <col min="9988" max="9988" width="1" style="100" customWidth="1"/>
    <col min="9989" max="9989" width="8.7109375" style="100" customWidth="1"/>
    <col min="9990" max="9990" width="1.42578125" style="100" customWidth="1"/>
    <col min="9991" max="9991" width="8.28515625" style="100" customWidth="1"/>
    <col min="9992" max="9992" width="1.28515625" style="100" customWidth="1"/>
    <col min="9993" max="9993" width="8.7109375" style="100" customWidth="1"/>
    <col min="9994" max="9994" width="1.28515625" style="100" customWidth="1"/>
    <col min="9995" max="9995" width="8.28515625" style="100" customWidth="1"/>
    <col min="9996" max="9996" width="1.140625" style="100" customWidth="1"/>
    <col min="9997" max="9997" width="8.7109375" style="100" customWidth="1"/>
    <col min="9998" max="9998" width="1.42578125" style="100" customWidth="1"/>
    <col min="9999" max="9999" width="8.28515625" style="100" customWidth="1"/>
    <col min="10000" max="10000" width="0.85546875" style="100" customWidth="1"/>
    <col min="10001" max="10001" width="8.7109375" style="100" customWidth="1"/>
    <col min="10002" max="10002" width="1.42578125" style="100" customWidth="1"/>
    <col min="10003" max="10240" width="9.140625" style="100"/>
    <col min="10241" max="10241" width="2.28515625" style="100" customWidth="1"/>
    <col min="10242" max="10242" width="25.5703125" style="100" customWidth="1"/>
    <col min="10243" max="10243" width="8.28515625" style="100" customWidth="1"/>
    <col min="10244" max="10244" width="1" style="100" customWidth="1"/>
    <col min="10245" max="10245" width="8.7109375" style="100" customWidth="1"/>
    <col min="10246" max="10246" width="1.42578125" style="100" customWidth="1"/>
    <col min="10247" max="10247" width="8.28515625" style="100" customWidth="1"/>
    <col min="10248" max="10248" width="1.28515625" style="100" customWidth="1"/>
    <col min="10249" max="10249" width="8.7109375" style="100" customWidth="1"/>
    <col min="10250" max="10250" width="1.28515625" style="100" customWidth="1"/>
    <col min="10251" max="10251" width="8.28515625" style="100" customWidth="1"/>
    <col min="10252" max="10252" width="1.140625" style="100" customWidth="1"/>
    <col min="10253" max="10253" width="8.7109375" style="100" customWidth="1"/>
    <col min="10254" max="10254" width="1.42578125" style="100" customWidth="1"/>
    <col min="10255" max="10255" width="8.28515625" style="100" customWidth="1"/>
    <col min="10256" max="10256" width="0.85546875" style="100" customWidth="1"/>
    <col min="10257" max="10257" width="8.7109375" style="100" customWidth="1"/>
    <col min="10258" max="10258" width="1.42578125" style="100" customWidth="1"/>
    <col min="10259" max="10496" width="9.140625" style="100"/>
    <col min="10497" max="10497" width="2.28515625" style="100" customWidth="1"/>
    <col min="10498" max="10498" width="25.5703125" style="100" customWidth="1"/>
    <col min="10499" max="10499" width="8.28515625" style="100" customWidth="1"/>
    <col min="10500" max="10500" width="1" style="100" customWidth="1"/>
    <col min="10501" max="10501" width="8.7109375" style="100" customWidth="1"/>
    <col min="10502" max="10502" width="1.42578125" style="100" customWidth="1"/>
    <col min="10503" max="10503" width="8.28515625" style="100" customWidth="1"/>
    <col min="10504" max="10504" width="1.28515625" style="100" customWidth="1"/>
    <col min="10505" max="10505" width="8.7109375" style="100" customWidth="1"/>
    <col min="10506" max="10506" width="1.28515625" style="100" customWidth="1"/>
    <col min="10507" max="10507" width="8.28515625" style="100" customWidth="1"/>
    <col min="10508" max="10508" width="1.140625" style="100" customWidth="1"/>
    <col min="10509" max="10509" width="8.7109375" style="100" customWidth="1"/>
    <col min="10510" max="10510" width="1.42578125" style="100" customWidth="1"/>
    <col min="10511" max="10511" width="8.28515625" style="100" customWidth="1"/>
    <col min="10512" max="10512" width="0.85546875" style="100" customWidth="1"/>
    <col min="10513" max="10513" width="8.7109375" style="100" customWidth="1"/>
    <col min="10514" max="10514" width="1.42578125" style="100" customWidth="1"/>
    <col min="10515" max="10752" width="9.140625" style="100"/>
    <col min="10753" max="10753" width="2.28515625" style="100" customWidth="1"/>
    <col min="10754" max="10754" width="25.5703125" style="100" customWidth="1"/>
    <col min="10755" max="10755" width="8.28515625" style="100" customWidth="1"/>
    <col min="10756" max="10756" width="1" style="100" customWidth="1"/>
    <col min="10757" max="10757" width="8.7109375" style="100" customWidth="1"/>
    <col min="10758" max="10758" width="1.42578125" style="100" customWidth="1"/>
    <col min="10759" max="10759" width="8.28515625" style="100" customWidth="1"/>
    <col min="10760" max="10760" width="1.28515625" style="100" customWidth="1"/>
    <col min="10761" max="10761" width="8.7109375" style="100" customWidth="1"/>
    <col min="10762" max="10762" width="1.28515625" style="100" customWidth="1"/>
    <col min="10763" max="10763" width="8.28515625" style="100" customWidth="1"/>
    <col min="10764" max="10764" width="1.140625" style="100" customWidth="1"/>
    <col min="10765" max="10765" width="8.7109375" style="100" customWidth="1"/>
    <col min="10766" max="10766" width="1.42578125" style="100" customWidth="1"/>
    <col min="10767" max="10767" width="8.28515625" style="100" customWidth="1"/>
    <col min="10768" max="10768" width="0.85546875" style="100" customWidth="1"/>
    <col min="10769" max="10769" width="8.7109375" style="100" customWidth="1"/>
    <col min="10770" max="10770" width="1.42578125" style="100" customWidth="1"/>
    <col min="10771" max="11008" width="9.140625" style="100"/>
    <col min="11009" max="11009" width="2.28515625" style="100" customWidth="1"/>
    <col min="11010" max="11010" width="25.5703125" style="100" customWidth="1"/>
    <col min="11011" max="11011" width="8.28515625" style="100" customWidth="1"/>
    <col min="11012" max="11012" width="1" style="100" customWidth="1"/>
    <col min="11013" max="11013" width="8.7109375" style="100" customWidth="1"/>
    <col min="11014" max="11014" width="1.42578125" style="100" customWidth="1"/>
    <col min="11015" max="11015" width="8.28515625" style="100" customWidth="1"/>
    <col min="11016" max="11016" width="1.28515625" style="100" customWidth="1"/>
    <col min="11017" max="11017" width="8.7109375" style="100" customWidth="1"/>
    <col min="11018" max="11018" width="1.28515625" style="100" customWidth="1"/>
    <col min="11019" max="11019" width="8.28515625" style="100" customWidth="1"/>
    <col min="11020" max="11020" width="1.140625" style="100" customWidth="1"/>
    <col min="11021" max="11021" width="8.7109375" style="100" customWidth="1"/>
    <col min="11022" max="11022" width="1.42578125" style="100" customWidth="1"/>
    <col min="11023" max="11023" width="8.28515625" style="100" customWidth="1"/>
    <col min="11024" max="11024" width="0.85546875" style="100" customWidth="1"/>
    <col min="11025" max="11025" width="8.7109375" style="100" customWidth="1"/>
    <col min="11026" max="11026" width="1.42578125" style="100" customWidth="1"/>
    <col min="11027" max="11264" width="9.140625" style="100"/>
    <col min="11265" max="11265" width="2.28515625" style="100" customWidth="1"/>
    <col min="11266" max="11266" width="25.5703125" style="100" customWidth="1"/>
    <col min="11267" max="11267" width="8.28515625" style="100" customWidth="1"/>
    <col min="11268" max="11268" width="1" style="100" customWidth="1"/>
    <col min="11269" max="11269" width="8.7109375" style="100" customWidth="1"/>
    <col min="11270" max="11270" width="1.42578125" style="100" customWidth="1"/>
    <col min="11271" max="11271" width="8.28515625" style="100" customWidth="1"/>
    <col min="11272" max="11272" width="1.28515625" style="100" customWidth="1"/>
    <col min="11273" max="11273" width="8.7109375" style="100" customWidth="1"/>
    <col min="11274" max="11274" width="1.28515625" style="100" customWidth="1"/>
    <col min="11275" max="11275" width="8.28515625" style="100" customWidth="1"/>
    <col min="11276" max="11276" width="1.140625" style="100" customWidth="1"/>
    <col min="11277" max="11277" width="8.7109375" style="100" customWidth="1"/>
    <col min="11278" max="11278" width="1.42578125" style="100" customWidth="1"/>
    <col min="11279" max="11279" width="8.28515625" style="100" customWidth="1"/>
    <col min="11280" max="11280" width="0.85546875" style="100" customWidth="1"/>
    <col min="11281" max="11281" width="8.7109375" style="100" customWidth="1"/>
    <col min="11282" max="11282" width="1.42578125" style="100" customWidth="1"/>
    <col min="11283" max="11520" width="9.140625" style="100"/>
    <col min="11521" max="11521" width="2.28515625" style="100" customWidth="1"/>
    <col min="11522" max="11522" width="25.5703125" style="100" customWidth="1"/>
    <col min="11523" max="11523" width="8.28515625" style="100" customWidth="1"/>
    <col min="11524" max="11524" width="1" style="100" customWidth="1"/>
    <col min="11525" max="11525" width="8.7109375" style="100" customWidth="1"/>
    <col min="11526" max="11526" width="1.42578125" style="100" customWidth="1"/>
    <col min="11527" max="11527" width="8.28515625" style="100" customWidth="1"/>
    <col min="11528" max="11528" width="1.28515625" style="100" customWidth="1"/>
    <col min="11529" max="11529" width="8.7109375" style="100" customWidth="1"/>
    <col min="11530" max="11530" width="1.28515625" style="100" customWidth="1"/>
    <col min="11531" max="11531" width="8.28515625" style="100" customWidth="1"/>
    <col min="11532" max="11532" width="1.140625" style="100" customWidth="1"/>
    <col min="11533" max="11533" width="8.7109375" style="100" customWidth="1"/>
    <col min="11534" max="11534" width="1.42578125" style="100" customWidth="1"/>
    <col min="11535" max="11535" width="8.28515625" style="100" customWidth="1"/>
    <col min="11536" max="11536" width="0.85546875" style="100" customWidth="1"/>
    <col min="11537" max="11537" width="8.7109375" style="100" customWidth="1"/>
    <col min="11538" max="11538" width="1.42578125" style="100" customWidth="1"/>
    <col min="11539" max="11776" width="9.140625" style="100"/>
    <col min="11777" max="11777" width="2.28515625" style="100" customWidth="1"/>
    <col min="11778" max="11778" width="25.5703125" style="100" customWidth="1"/>
    <col min="11779" max="11779" width="8.28515625" style="100" customWidth="1"/>
    <col min="11780" max="11780" width="1" style="100" customWidth="1"/>
    <col min="11781" max="11781" width="8.7109375" style="100" customWidth="1"/>
    <col min="11782" max="11782" width="1.42578125" style="100" customWidth="1"/>
    <col min="11783" max="11783" width="8.28515625" style="100" customWidth="1"/>
    <col min="11784" max="11784" width="1.28515625" style="100" customWidth="1"/>
    <col min="11785" max="11785" width="8.7109375" style="100" customWidth="1"/>
    <col min="11786" max="11786" width="1.28515625" style="100" customWidth="1"/>
    <col min="11787" max="11787" width="8.28515625" style="100" customWidth="1"/>
    <col min="11788" max="11788" width="1.140625" style="100" customWidth="1"/>
    <col min="11789" max="11789" width="8.7109375" style="100" customWidth="1"/>
    <col min="11790" max="11790" width="1.42578125" style="100" customWidth="1"/>
    <col min="11791" max="11791" width="8.28515625" style="100" customWidth="1"/>
    <col min="11792" max="11792" width="0.85546875" style="100" customWidth="1"/>
    <col min="11793" max="11793" width="8.7109375" style="100" customWidth="1"/>
    <col min="11794" max="11794" width="1.42578125" style="100" customWidth="1"/>
    <col min="11795" max="12032" width="9.140625" style="100"/>
    <col min="12033" max="12033" width="2.28515625" style="100" customWidth="1"/>
    <col min="12034" max="12034" width="25.5703125" style="100" customWidth="1"/>
    <col min="12035" max="12035" width="8.28515625" style="100" customWidth="1"/>
    <col min="12036" max="12036" width="1" style="100" customWidth="1"/>
    <col min="12037" max="12037" width="8.7109375" style="100" customWidth="1"/>
    <col min="12038" max="12038" width="1.42578125" style="100" customWidth="1"/>
    <col min="12039" max="12039" width="8.28515625" style="100" customWidth="1"/>
    <col min="12040" max="12040" width="1.28515625" style="100" customWidth="1"/>
    <col min="12041" max="12041" width="8.7109375" style="100" customWidth="1"/>
    <col min="12042" max="12042" width="1.28515625" style="100" customWidth="1"/>
    <col min="12043" max="12043" width="8.28515625" style="100" customWidth="1"/>
    <col min="12044" max="12044" width="1.140625" style="100" customWidth="1"/>
    <col min="12045" max="12045" width="8.7109375" style="100" customWidth="1"/>
    <col min="12046" max="12046" width="1.42578125" style="100" customWidth="1"/>
    <col min="12047" max="12047" width="8.28515625" style="100" customWidth="1"/>
    <col min="12048" max="12048" width="0.85546875" style="100" customWidth="1"/>
    <col min="12049" max="12049" width="8.7109375" style="100" customWidth="1"/>
    <col min="12050" max="12050" width="1.42578125" style="100" customWidth="1"/>
    <col min="12051" max="12288" width="9.140625" style="100"/>
    <col min="12289" max="12289" width="2.28515625" style="100" customWidth="1"/>
    <col min="12290" max="12290" width="25.5703125" style="100" customWidth="1"/>
    <col min="12291" max="12291" width="8.28515625" style="100" customWidth="1"/>
    <col min="12292" max="12292" width="1" style="100" customWidth="1"/>
    <col min="12293" max="12293" width="8.7109375" style="100" customWidth="1"/>
    <col min="12294" max="12294" width="1.42578125" style="100" customWidth="1"/>
    <col min="12295" max="12295" width="8.28515625" style="100" customWidth="1"/>
    <col min="12296" max="12296" width="1.28515625" style="100" customWidth="1"/>
    <col min="12297" max="12297" width="8.7109375" style="100" customWidth="1"/>
    <col min="12298" max="12298" width="1.28515625" style="100" customWidth="1"/>
    <col min="12299" max="12299" width="8.28515625" style="100" customWidth="1"/>
    <col min="12300" max="12300" width="1.140625" style="100" customWidth="1"/>
    <col min="12301" max="12301" width="8.7109375" style="100" customWidth="1"/>
    <col min="12302" max="12302" width="1.42578125" style="100" customWidth="1"/>
    <col min="12303" max="12303" width="8.28515625" style="100" customWidth="1"/>
    <col min="12304" max="12304" width="0.85546875" style="100" customWidth="1"/>
    <col min="12305" max="12305" width="8.7109375" style="100" customWidth="1"/>
    <col min="12306" max="12306" width="1.42578125" style="100" customWidth="1"/>
    <col min="12307" max="12544" width="9.140625" style="100"/>
    <col min="12545" max="12545" width="2.28515625" style="100" customWidth="1"/>
    <col min="12546" max="12546" width="25.5703125" style="100" customWidth="1"/>
    <col min="12547" max="12547" width="8.28515625" style="100" customWidth="1"/>
    <col min="12548" max="12548" width="1" style="100" customWidth="1"/>
    <col min="12549" max="12549" width="8.7109375" style="100" customWidth="1"/>
    <col min="12550" max="12550" width="1.42578125" style="100" customWidth="1"/>
    <col min="12551" max="12551" width="8.28515625" style="100" customWidth="1"/>
    <col min="12552" max="12552" width="1.28515625" style="100" customWidth="1"/>
    <col min="12553" max="12553" width="8.7109375" style="100" customWidth="1"/>
    <col min="12554" max="12554" width="1.28515625" style="100" customWidth="1"/>
    <col min="12555" max="12555" width="8.28515625" style="100" customWidth="1"/>
    <col min="12556" max="12556" width="1.140625" style="100" customWidth="1"/>
    <col min="12557" max="12557" width="8.7109375" style="100" customWidth="1"/>
    <col min="12558" max="12558" width="1.42578125" style="100" customWidth="1"/>
    <col min="12559" max="12559" width="8.28515625" style="100" customWidth="1"/>
    <col min="12560" max="12560" width="0.85546875" style="100" customWidth="1"/>
    <col min="12561" max="12561" width="8.7109375" style="100" customWidth="1"/>
    <col min="12562" max="12562" width="1.42578125" style="100" customWidth="1"/>
    <col min="12563" max="12800" width="9.140625" style="100"/>
    <col min="12801" max="12801" width="2.28515625" style="100" customWidth="1"/>
    <col min="12802" max="12802" width="25.5703125" style="100" customWidth="1"/>
    <col min="12803" max="12803" width="8.28515625" style="100" customWidth="1"/>
    <col min="12804" max="12804" width="1" style="100" customWidth="1"/>
    <col min="12805" max="12805" width="8.7109375" style="100" customWidth="1"/>
    <col min="12806" max="12806" width="1.42578125" style="100" customWidth="1"/>
    <col min="12807" max="12807" width="8.28515625" style="100" customWidth="1"/>
    <col min="12808" max="12808" width="1.28515625" style="100" customWidth="1"/>
    <col min="12809" max="12809" width="8.7109375" style="100" customWidth="1"/>
    <col min="12810" max="12810" width="1.28515625" style="100" customWidth="1"/>
    <col min="12811" max="12811" width="8.28515625" style="100" customWidth="1"/>
    <col min="12812" max="12812" width="1.140625" style="100" customWidth="1"/>
    <col min="12813" max="12813" width="8.7109375" style="100" customWidth="1"/>
    <col min="12814" max="12814" width="1.42578125" style="100" customWidth="1"/>
    <col min="12815" max="12815" width="8.28515625" style="100" customWidth="1"/>
    <col min="12816" max="12816" width="0.85546875" style="100" customWidth="1"/>
    <col min="12817" max="12817" width="8.7109375" style="100" customWidth="1"/>
    <col min="12818" max="12818" width="1.42578125" style="100" customWidth="1"/>
    <col min="12819" max="13056" width="9.140625" style="100"/>
    <col min="13057" max="13057" width="2.28515625" style="100" customWidth="1"/>
    <col min="13058" max="13058" width="25.5703125" style="100" customWidth="1"/>
    <col min="13059" max="13059" width="8.28515625" style="100" customWidth="1"/>
    <col min="13060" max="13060" width="1" style="100" customWidth="1"/>
    <col min="13061" max="13061" width="8.7109375" style="100" customWidth="1"/>
    <col min="13062" max="13062" width="1.42578125" style="100" customWidth="1"/>
    <col min="13063" max="13063" width="8.28515625" style="100" customWidth="1"/>
    <col min="13064" max="13064" width="1.28515625" style="100" customWidth="1"/>
    <col min="13065" max="13065" width="8.7109375" style="100" customWidth="1"/>
    <col min="13066" max="13066" width="1.28515625" style="100" customWidth="1"/>
    <col min="13067" max="13067" width="8.28515625" style="100" customWidth="1"/>
    <col min="13068" max="13068" width="1.140625" style="100" customWidth="1"/>
    <col min="13069" max="13069" width="8.7109375" style="100" customWidth="1"/>
    <col min="13070" max="13070" width="1.42578125" style="100" customWidth="1"/>
    <col min="13071" max="13071" width="8.28515625" style="100" customWidth="1"/>
    <col min="13072" max="13072" width="0.85546875" style="100" customWidth="1"/>
    <col min="13073" max="13073" width="8.7109375" style="100" customWidth="1"/>
    <col min="13074" max="13074" width="1.42578125" style="100" customWidth="1"/>
    <col min="13075" max="13312" width="9.140625" style="100"/>
    <col min="13313" max="13313" width="2.28515625" style="100" customWidth="1"/>
    <col min="13314" max="13314" width="25.5703125" style="100" customWidth="1"/>
    <col min="13315" max="13315" width="8.28515625" style="100" customWidth="1"/>
    <col min="13316" max="13316" width="1" style="100" customWidth="1"/>
    <col min="13317" max="13317" width="8.7109375" style="100" customWidth="1"/>
    <col min="13318" max="13318" width="1.42578125" style="100" customWidth="1"/>
    <col min="13319" max="13319" width="8.28515625" style="100" customWidth="1"/>
    <col min="13320" max="13320" width="1.28515625" style="100" customWidth="1"/>
    <col min="13321" max="13321" width="8.7109375" style="100" customWidth="1"/>
    <col min="13322" max="13322" width="1.28515625" style="100" customWidth="1"/>
    <col min="13323" max="13323" width="8.28515625" style="100" customWidth="1"/>
    <col min="13324" max="13324" width="1.140625" style="100" customWidth="1"/>
    <col min="13325" max="13325" width="8.7109375" style="100" customWidth="1"/>
    <col min="13326" max="13326" width="1.42578125" style="100" customWidth="1"/>
    <col min="13327" max="13327" width="8.28515625" style="100" customWidth="1"/>
    <col min="13328" max="13328" width="0.85546875" style="100" customWidth="1"/>
    <col min="13329" max="13329" width="8.7109375" style="100" customWidth="1"/>
    <col min="13330" max="13330" width="1.42578125" style="100" customWidth="1"/>
    <col min="13331" max="13568" width="9.140625" style="100"/>
    <col min="13569" max="13569" width="2.28515625" style="100" customWidth="1"/>
    <col min="13570" max="13570" width="25.5703125" style="100" customWidth="1"/>
    <col min="13571" max="13571" width="8.28515625" style="100" customWidth="1"/>
    <col min="13572" max="13572" width="1" style="100" customWidth="1"/>
    <col min="13573" max="13573" width="8.7109375" style="100" customWidth="1"/>
    <col min="13574" max="13574" width="1.42578125" style="100" customWidth="1"/>
    <col min="13575" max="13575" width="8.28515625" style="100" customWidth="1"/>
    <col min="13576" max="13576" width="1.28515625" style="100" customWidth="1"/>
    <col min="13577" max="13577" width="8.7109375" style="100" customWidth="1"/>
    <col min="13578" max="13578" width="1.28515625" style="100" customWidth="1"/>
    <col min="13579" max="13579" width="8.28515625" style="100" customWidth="1"/>
    <col min="13580" max="13580" width="1.140625" style="100" customWidth="1"/>
    <col min="13581" max="13581" width="8.7109375" style="100" customWidth="1"/>
    <col min="13582" max="13582" width="1.42578125" style="100" customWidth="1"/>
    <col min="13583" max="13583" width="8.28515625" style="100" customWidth="1"/>
    <col min="13584" max="13584" width="0.85546875" style="100" customWidth="1"/>
    <col min="13585" max="13585" width="8.7109375" style="100" customWidth="1"/>
    <col min="13586" max="13586" width="1.42578125" style="100" customWidth="1"/>
    <col min="13587" max="13824" width="9.140625" style="100"/>
    <col min="13825" max="13825" width="2.28515625" style="100" customWidth="1"/>
    <col min="13826" max="13826" width="25.5703125" style="100" customWidth="1"/>
    <col min="13827" max="13827" width="8.28515625" style="100" customWidth="1"/>
    <col min="13828" max="13828" width="1" style="100" customWidth="1"/>
    <col min="13829" max="13829" width="8.7109375" style="100" customWidth="1"/>
    <col min="13830" max="13830" width="1.42578125" style="100" customWidth="1"/>
    <col min="13831" max="13831" width="8.28515625" style="100" customWidth="1"/>
    <col min="13832" max="13832" width="1.28515625" style="100" customWidth="1"/>
    <col min="13833" max="13833" width="8.7109375" style="100" customWidth="1"/>
    <col min="13834" max="13834" width="1.28515625" style="100" customWidth="1"/>
    <col min="13835" max="13835" width="8.28515625" style="100" customWidth="1"/>
    <col min="13836" max="13836" width="1.140625" style="100" customWidth="1"/>
    <col min="13837" max="13837" width="8.7109375" style="100" customWidth="1"/>
    <col min="13838" max="13838" width="1.42578125" style="100" customWidth="1"/>
    <col min="13839" max="13839" width="8.28515625" style="100" customWidth="1"/>
    <col min="13840" max="13840" width="0.85546875" style="100" customWidth="1"/>
    <col min="13841" max="13841" width="8.7109375" style="100" customWidth="1"/>
    <col min="13842" max="13842" width="1.42578125" style="100" customWidth="1"/>
    <col min="13843" max="14080" width="9.140625" style="100"/>
    <col min="14081" max="14081" width="2.28515625" style="100" customWidth="1"/>
    <col min="14082" max="14082" width="25.5703125" style="100" customWidth="1"/>
    <col min="14083" max="14083" width="8.28515625" style="100" customWidth="1"/>
    <col min="14084" max="14084" width="1" style="100" customWidth="1"/>
    <col min="14085" max="14085" width="8.7109375" style="100" customWidth="1"/>
    <col min="14086" max="14086" width="1.42578125" style="100" customWidth="1"/>
    <col min="14087" max="14087" width="8.28515625" style="100" customWidth="1"/>
    <col min="14088" max="14088" width="1.28515625" style="100" customWidth="1"/>
    <col min="14089" max="14089" width="8.7109375" style="100" customWidth="1"/>
    <col min="14090" max="14090" width="1.28515625" style="100" customWidth="1"/>
    <col min="14091" max="14091" width="8.28515625" style="100" customWidth="1"/>
    <col min="14092" max="14092" width="1.140625" style="100" customWidth="1"/>
    <col min="14093" max="14093" width="8.7109375" style="100" customWidth="1"/>
    <col min="14094" max="14094" width="1.42578125" style="100" customWidth="1"/>
    <col min="14095" max="14095" width="8.28515625" style="100" customWidth="1"/>
    <col min="14096" max="14096" width="0.85546875" style="100" customWidth="1"/>
    <col min="14097" max="14097" width="8.7109375" style="100" customWidth="1"/>
    <col min="14098" max="14098" width="1.42578125" style="100" customWidth="1"/>
    <col min="14099" max="14336" width="9.140625" style="100"/>
    <col min="14337" max="14337" width="2.28515625" style="100" customWidth="1"/>
    <col min="14338" max="14338" width="25.5703125" style="100" customWidth="1"/>
    <col min="14339" max="14339" width="8.28515625" style="100" customWidth="1"/>
    <col min="14340" max="14340" width="1" style="100" customWidth="1"/>
    <col min="14341" max="14341" width="8.7109375" style="100" customWidth="1"/>
    <col min="14342" max="14342" width="1.42578125" style="100" customWidth="1"/>
    <col min="14343" max="14343" width="8.28515625" style="100" customWidth="1"/>
    <col min="14344" max="14344" width="1.28515625" style="100" customWidth="1"/>
    <col min="14345" max="14345" width="8.7109375" style="100" customWidth="1"/>
    <col min="14346" max="14346" width="1.28515625" style="100" customWidth="1"/>
    <col min="14347" max="14347" width="8.28515625" style="100" customWidth="1"/>
    <col min="14348" max="14348" width="1.140625" style="100" customWidth="1"/>
    <col min="14349" max="14349" width="8.7109375" style="100" customWidth="1"/>
    <col min="14350" max="14350" width="1.42578125" style="100" customWidth="1"/>
    <col min="14351" max="14351" width="8.28515625" style="100" customWidth="1"/>
    <col min="14352" max="14352" width="0.85546875" style="100" customWidth="1"/>
    <col min="14353" max="14353" width="8.7109375" style="100" customWidth="1"/>
    <col min="14354" max="14354" width="1.42578125" style="100" customWidth="1"/>
    <col min="14355" max="14592" width="9.140625" style="100"/>
    <col min="14593" max="14593" width="2.28515625" style="100" customWidth="1"/>
    <col min="14594" max="14594" width="25.5703125" style="100" customWidth="1"/>
    <col min="14595" max="14595" width="8.28515625" style="100" customWidth="1"/>
    <col min="14596" max="14596" width="1" style="100" customWidth="1"/>
    <col min="14597" max="14597" width="8.7109375" style="100" customWidth="1"/>
    <col min="14598" max="14598" width="1.42578125" style="100" customWidth="1"/>
    <col min="14599" max="14599" width="8.28515625" style="100" customWidth="1"/>
    <col min="14600" max="14600" width="1.28515625" style="100" customWidth="1"/>
    <col min="14601" max="14601" width="8.7109375" style="100" customWidth="1"/>
    <col min="14602" max="14602" width="1.28515625" style="100" customWidth="1"/>
    <col min="14603" max="14603" width="8.28515625" style="100" customWidth="1"/>
    <col min="14604" max="14604" width="1.140625" style="100" customWidth="1"/>
    <col min="14605" max="14605" width="8.7109375" style="100" customWidth="1"/>
    <col min="14606" max="14606" width="1.42578125" style="100" customWidth="1"/>
    <col min="14607" max="14607" width="8.28515625" style="100" customWidth="1"/>
    <col min="14608" max="14608" width="0.85546875" style="100" customWidth="1"/>
    <col min="14609" max="14609" width="8.7109375" style="100" customWidth="1"/>
    <col min="14610" max="14610" width="1.42578125" style="100" customWidth="1"/>
    <col min="14611" max="14848" width="9.140625" style="100"/>
    <col min="14849" max="14849" width="2.28515625" style="100" customWidth="1"/>
    <col min="14850" max="14850" width="25.5703125" style="100" customWidth="1"/>
    <col min="14851" max="14851" width="8.28515625" style="100" customWidth="1"/>
    <col min="14852" max="14852" width="1" style="100" customWidth="1"/>
    <col min="14853" max="14853" width="8.7109375" style="100" customWidth="1"/>
    <col min="14854" max="14854" width="1.42578125" style="100" customWidth="1"/>
    <col min="14855" max="14855" width="8.28515625" style="100" customWidth="1"/>
    <col min="14856" max="14856" width="1.28515625" style="100" customWidth="1"/>
    <col min="14857" max="14857" width="8.7109375" style="100" customWidth="1"/>
    <col min="14858" max="14858" width="1.28515625" style="100" customWidth="1"/>
    <col min="14859" max="14859" width="8.28515625" style="100" customWidth="1"/>
    <col min="14860" max="14860" width="1.140625" style="100" customWidth="1"/>
    <col min="14861" max="14861" width="8.7109375" style="100" customWidth="1"/>
    <col min="14862" max="14862" width="1.42578125" style="100" customWidth="1"/>
    <col min="14863" max="14863" width="8.28515625" style="100" customWidth="1"/>
    <col min="14864" max="14864" width="0.85546875" style="100" customWidth="1"/>
    <col min="14865" max="14865" width="8.7109375" style="100" customWidth="1"/>
    <col min="14866" max="14866" width="1.42578125" style="100" customWidth="1"/>
    <col min="14867" max="15104" width="9.140625" style="100"/>
    <col min="15105" max="15105" width="2.28515625" style="100" customWidth="1"/>
    <col min="15106" max="15106" width="25.5703125" style="100" customWidth="1"/>
    <col min="15107" max="15107" width="8.28515625" style="100" customWidth="1"/>
    <col min="15108" max="15108" width="1" style="100" customWidth="1"/>
    <col min="15109" max="15109" width="8.7109375" style="100" customWidth="1"/>
    <col min="15110" max="15110" width="1.42578125" style="100" customWidth="1"/>
    <col min="15111" max="15111" width="8.28515625" style="100" customWidth="1"/>
    <col min="15112" max="15112" width="1.28515625" style="100" customWidth="1"/>
    <col min="15113" max="15113" width="8.7109375" style="100" customWidth="1"/>
    <col min="15114" max="15114" width="1.28515625" style="100" customWidth="1"/>
    <col min="15115" max="15115" width="8.28515625" style="100" customWidth="1"/>
    <col min="15116" max="15116" width="1.140625" style="100" customWidth="1"/>
    <col min="15117" max="15117" width="8.7109375" style="100" customWidth="1"/>
    <col min="15118" max="15118" width="1.42578125" style="100" customWidth="1"/>
    <col min="15119" max="15119" width="8.28515625" style="100" customWidth="1"/>
    <col min="15120" max="15120" width="0.85546875" style="100" customWidth="1"/>
    <col min="15121" max="15121" width="8.7109375" style="100" customWidth="1"/>
    <col min="15122" max="15122" width="1.42578125" style="100" customWidth="1"/>
    <col min="15123" max="15360" width="9.140625" style="100"/>
    <col min="15361" max="15361" width="2.28515625" style="100" customWidth="1"/>
    <col min="15362" max="15362" width="25.5703125" style="100" customWidth="1"/>
    <col min="15363" max="15363" width="8.28515625" style="100" customWidth="1"/>
    <col min="15364" max="15364" width="1" style="100" customWidth="1"/>
    <col min="15365" max="15365" width="8.7109375" style="100" customWidth="1"/>
    <col min="15366" max="15366" width="1.42578125" style="100" customWidth="1"/>
    <col min="15367" max="15367" width="8.28515625" style="100" customWidth="1"/>
    <col min="15368" max="15368" width="1.28515625" style="100" customWidth="1"/>
    <col min="15369" max="15369" width="8.7109375" style="100" customWidth="1"/>
    <col min="15370" max="15370" width="1.28515625" style="100" customWidth="1"/>
    <col min="15371" max="15371" width="8.28515625" style="100" customWidth="1"/>
    <col min="15372" max="15372" width="1.140625" style="100" customWidth="1"/>
    <col min="15373" max="15373" width="8.7109375" style="100" customWidth="1"/>
    <col min="15374" max="15374" width="1.42578125" style="100" customWidth="1"/>
    <col min="15375" max="15375" width="8.28515625" style="100" customWidth="1"/>
    <col min="15376" max="15376" width="0.85546875" style="100" customWidth="1"/>
    <col min="15377" max="15377" width="8.7109375" style="100" customWidth="1"/>
    <col min="15378" max="15378" width="1.42578125" style="100" customWidth="1"/>
    <col min="15379" max="15616" width="9.140625" style="100"/>
    <col min="15617" max="15617" width="2.28515625" style="100" customWidth="1"/>
    <col min="15618" max="15618" width="25.5703125" style="100" customWidth="1"/>
    <col min="15619" max="15619" width="8.28515625" style="100" customWidth="1"/>
    <col min="15620" max="15620" width="1" style="100" customWidth="1"/>
    <col min="15621" max="15621" width="8.7109375" style="100" customWidth="1"/>
    <col min="15622" max="15622" width="1.42578125" style="100" customWidth="1"/>
    <col min="15623" max="15623" width="8.28515625" style="100" customWidth="1"/>
    <col min="15624" max="15624" width="1.28515625" style="100" customWidth="1"/>
    <col min="15625" max="15625" width="8.7109375" style="100" customWidth="1"/>
    <col min="15626" max="15626" width="1.28515625" style="100" customWidth="1"/>
    <col min="15627" max="15627" width="8.28515625" style="100" customWidth="1"/>
    <col min="15628" max="15628" width="1.140625" style="100" customWidth="1"/>
    <col min="15629" max="15629" width="8.7109375" style="100" customWidth="1"/>
    <col min="15630" max="15630" width="1.42578125" style="100" customWidth="1"/>
    <col min="15631" max="15631" width="8.28515625" style="100" customWidth="1"/>
    <col min="15632" max="15632" width="0.85546875" style="100" customWidth="1"/>
    <col min="15633" max="15633" width="8.7109375" style="100" customWidth="1"/>
    <col min="15634" max="15634" width="1.42578125" style="100" customWidth="1"/>
    <col min="15635" max="15872" width="9.140625" style="100"/>
    <col min="15873" max="15873" width="2.28515625" style="100" customWidth="1"/>
    <col min="15874" max="15874" width="25.5703125" style="100" customWidth="1"/>
    <col min="15875" max="15875" width="8.28515625" style="100" customWidth="1"/>
    <col min="15876" max="15876" width="1" style="100" customWidth="1"/>
    <col min="15877" max="15877" width="8.7109375" style="100" customWidth="1"/>
    <col min="15878" max="15878" width="1.42578125" style="100" customWidth="1"/>
    <col min="15879" max="15879" width="8.28515625" style="100" customWidth="1"/>
    <col min="15880" max="15880" width="1.28515625" style="100" customWidth="1"/>
    <col min="15881" max="15881" width="8.7109375" style="100" customWidth="1"/>
    <col min="15882" max="15882" width="1.28515625" style="100" customWidth="1"/>
    <col min="15883" max="15883" width="8.28515625" style="100" customWidth="1"/>
    <col min="15884" max="15884" width="1.140625" style="100" customWidth="1"/>
    <col min="15885" max="15885" width="8.7109375" style="100" customWidth="1"/>
    <col min="15886" max="15886" width="1.42578125" style="100" customWidth="1"/>
    <col min="15887" max="15887" width="8.28515625" style="100" customWidth="1"/>
    <col min="15888" max="15888" width="0.85546875" style="100" customWidth="1"/>
    <col min="15889" max="15889" width="8.7109375" style="100" customWidth="1"/>
    <col min="15890" max="15890" width="1.42578125" style="100" customWidth="1"/>
    <col min="15891" max="16128" width="9.140625" style="100"/>
    <col min="16129" max="16129" width="2.28515625" style="100" customWidth="1"/>
    <col min="16130" max="16130" width="25.5703125" style="100" customWidth="1"/>
    <col min="16131" max="16131" width="8.28515625" style="100" customWidth="1"/>
    <col min="16132" max="16132" width="1" style="100" customWidth="1"/>
    <col min="16133" max="16133" width="8.7109375" style="100" customWidth="1"/>
    <col min="16134" max="16134" width="1.42578125" style="100" customWidth="1"/>
    <col min="16135" max="16135" width="8.28515625" style="100" customWidth="1"/>
    <col min="16136" max="16136" width="1.28515625" style="100" customWidth="1"/>
    <col min="16137" max="16137" width="8.7109375" style="100" customWidth="1"/>
    <col min="16138" max="16138" width="1.28515625" style="100" customWidth="1"/>
    <col min="16139" max="16139" width="8.28515625" style="100" customWidth="1"/>
    <col min="16140" max="16140" width="1.140625" style="100" customWidth="1"/>
    <col min="16141" max="16141" width="8.7109375" style="100" customWidth="1"/>
    <col min="16142" max="16142" width="1.42578125" style="100" customWidth="1"/>
    <col min="16143" max="16143" width="8.28515625" style="100" customWidth="1"/>
    <col min="16144" max="16144" width="0.85546875" style="100" customWidth="1"/>
    <col min="16145" max="16145" width="8.7109375" style="100" customWidth="1"/>
    <col min="16146" max="16146" width="1.42578125" style="100" customWidth="1"/>
    <col min="16147" max="16384" width="9.140625" style="100"/>
  </cols>
  <sheetData>
    <row r="1" spans="1:22" s="55" customFormat="1" ht="14.25" customHeight="1" x14ac:dyDescent="0.2">
      <c r="A1" s="276" t="s">
        <v>72</v>
      </c>
      <c r="B1" s="278"/>
      <c r="C1" s="13"/>
      <c r="D1" s="120"/>
      <c r="E1" s="13"/>
      <c r="F1" s="120"/>
      <c r="G1" s="13"/>
      <c r="H1" s="120"/>
      <c r="I1" s="13"/>
      <c r="J1" s="120"/>
      <c r="K1" s="13"/>
      <c r="L1" s="120"/>
      <c r="M1" s="13"/>
      <c r="N1" s="120"/>
      <c r="O1" s="13"/>
      <c r="P1" s="120"/>
      <c r="Q1" s="13"/>
      <c r="R1" s="130"/>
    </row>
    <row r="2" spans="1:22" s="55" customFormat="1" ht="14.25" customHeight="1" x14ac:dyDescent="0.2">
      <c r="A2" s="276" t="s">
        <v>516</v>
      </c>
      <c r="B2" s="278"/>
      <c r="C2" s="13"/>
      <c r="D2" s="120"/>
      <c r="E2" s="13"/>
      <c r="F2" s="120"/>
      <c r="G2" s="13"/>
      <c r="H2" s="120"/>
      <c r="I2" s="13"/>
      <c r="J2" s="120"/>
      <c r="K2" s="13"/>
      <c r="L2" s="120"/>
      <c r="M2" s="13"/>
      <c r="N2" s="120"/>
      <c r="O2" s="13"/>
      <c r="P2" s="120"/>
      <c r="Q2" s="13"/>
      <c r="R2" s="130"/>
    </row>
    <row r="3" spans="1:22" s="55" customFormat="1" ht="13.5" customHeight="1" x14ac:dyDescent="0.2">
      <c r="A3" s="275" t="s">
        <v>570</v>
      </c>
      <c r="B3" s="278"/>
      <c r="C3" s="13"/>
      <c r="D3" s="120"/>
      <c r="E3" s="13"/>
      <c r="F3" s="120"/>
      <c r="G3" s="13"/>
      <c r="H3" s="120"/>
      <c r="I3" s="13"/>
      <c r="J3" s="120"/>
      <c r="K3" s="13"/>
      <c r="L3" s="120"/>
      <c r="M3" s="13"/>
      <c r="N3" s="120"/>
      <c r="O3" s="13"/>
      <c r="P3" s="120"/>
      <c r="Q3" s="13"/>
      <c r="R3" s="130"/>
    </row>
    <row r="4" spans="1:22" s="41" customFormat="1" ht="42.75" customHeight="1" x14ac:dyDescent="0.2">
      <c r="A4" s="54"/>
      <c r="B4" s="53"/>
      <c r="C4" s="482" t="s">
        <v>71</v>
      </c>
      <c r="D4" s="482"/>
      <c r="E4" s="482"/>
      <c r="F4" s="482"/>
      <c r="G4" s="482"/>
      <c r="H4" s="482"/>
      <c r="I4" s="482"/>
      <c r="J4" s="176"/>
      <c r="K4" s="482" t="s">
        <v>148</v>
      </c>
      <c r="L4" s="482"/>
      <c r="M4" s="482"/>
      <c r="N4" s="176"/>
      <c r="O4" s="482" t="s">
        <v>149</v>
      </c>
      <c r="P4" s="482"/>
      <c r="Q4" s="482"/>
      <c r="R4" s="139"/>
    </row>
    <row r="5" spans="1:22" s="41" customFormat="1" ht="28.5" customHeight="1" x14ac:dyDescent="0.2">
      <c r="A5" s="52"/>
      <c r="B5" s="42"/>
      <c r="C5" s="483" t="s">
        <v>70</v>
      </c>
      <c r="D5" s="483"/>
      <c r="E5" s="483"/>
      <c r="F5" s="131"/>
      <c r="G5" s="484" t="s">
        <v>582</v>
      </c>
      <c r="H5" s="484"/>
      <c r="I5" s="484"/>
      <c r="J5" s="131"/>
      <c r="K5" s="11"/>
      <c r="L5" s="131"/>
      <c r="M5" s="11"/>
      <c r="N5" s="131"/>
      <c r="O5" s="11"/>
      <c r="P5" s="131"/>
      <c r="Q5" s="11"/>
      <c r="R5" s="131"/>
    </row>
    <row r="6" spans="1:22" s="41" customFormat="1" ht="42.75" customHeight="1" x14ac:dyDescent="0.2">
      <c r="A6" s="52"/>
      <c r="B6" s="42"/>
      <c r="C6" s="60" t="s">
        <v>146</v>
      </c>
      <c r="D6" s="131"/>
      <c r="E6" s="60" t="s">
        <v>147</v>
      </c>
      <c r="F6" s="131"/>
      <c r="G6" s="60" t="s">
        <v>146</v>
      </c>
      <c r="H6" s="131"/>
      <c r="I6" s="60" t="s">
        <v>147</v>
      </c>
      <c r="J6" s="131"/>
      <c r="K6" s="60" t="s">
        <v>146</v>
      </c>
      <c r="L6" s="131"/>
      <c r="M6" s="60" t="s">
        <v>147</v>
      </c>
      <c r="N6" s="131"/>
      <c r="O6" s="60" t="s">
        <v>146</v>
      </c>
      <c r="P6" s="131"/>
      <c r="Q6" s="60" t="s">
        <v>147</v>
      </c>
      <c r="R6" s="131"/>
    </row>
    <row r="7" spans="1:22" s="41" customFormat="1" ht="42.75" customHeight="1" x14ac:dyDescent="0.2">
      <c r="A7" s="103"/>
      <c r="B7" s="51"/>
      <c r="C7" s="50" t="s">
        <v>145</v>
      </c>
      <c r="D7" s="132"/>
      <c r="E7" s="50" t="s">
        <v>168</v>
      </c>
      <c r="F7" s="132"/>
      <c r="G7" s="50" t="s">
        <v>145</v>
      </c>
      <c r="H7" s="132"/>
      <c r="I7" s="50" t="s">
        <v>168</v>
      </c>
      <c r="J7" s="132"/>
      <c r="K7" s="50" t="s">
        <v>145</v>
      </c>
      <c r="L7" s="132"/>
      <c r="M7" s="50" t="s">
        <v>168</v>
      </c>
      <c r="N7" s="132"/>
      <c r="O7" s="50" t="s">
        <v>145</v>
      </c>
      <c r="P7" s="132"/>
      <c r="Q7" s="50" t="s">
        <v>168</v>
      </c>
      <c r="R7" s="134"/>
    </row>
    <row r="8" spans="1:22" s="41" customFormat="1" ht="14.25" customHeight="1" x14ac:dyDescent="0.2">
      <c r="A8" s="46" t="s">
        <v>567</v>
      </c>
      <c r="B8" s="46"/>
      <c r="C8" s="227"/>
      <c r="D8" s="228"/>
      <c r="E8" s="227"/>
      <c r="F8" s="228"/>
      <c r="G8" s="227"/>
      <c r="H8" s="228"/>
      <c r="I8" s="227"/>
      <c r="J8" s="228"/>
      <c r="K8" s="227"/>
      <c r="L8" s="228"/>
      <c r="M8" s="227"/>
      <c r="N8" s="228"/>
      <c r="O8" s="227"/>
      <c r="P8" s="228"/>
      <c r="Q8" s="227"/>
      <c r="R8" s="134"/>
    </row>
    <row r="9" spans="1:22" s="41" customFormat="1" ht="14.25" customHeight="1" x14ac:dyDescent="0.2">
      <c r="A9" s="48" t="s">
        <v>568</v>
      </c>
      <c r="B9" s="46"/>
      <c r="C9" s="243">
        <v>5535</v>
      </c>
      <c r="D9" s="244" t="s">
        <v>121</v>
      </c>
      <c r="E9" s="243">
        <v>50728.394999999997</v>
      </c>
      <c r="F9" s="244" t="s">
        <v>121</v>
      </c>
      <c r="G9" s="243">
        <v>3357</v>
      </c>
      <c r="H9" s="244" t="s">
        <v>121</v>
      </c>
      <c r="I9" s="243">
        <v>26774.013999999999</v>
      </c>
      <c r="J9" s="244" t="s">
        <v>121</v>
      </c>
      <c r="K9" s="243">
        <v>15274</v>
      </c>
      <c r="L9" s="244" t="s">
        <v>121</v>
      </c>
      <c r="M9" s="243">
        <v>267129.59399999998</v>
      </c>
      <c r="N9" s="244" t="s">
        <v>121</v>
      </c>
      <c r="O9" s="243">
        <v>20809</v>
      </c>
      <c r="P9" s="244" t="s">
        <v>121</v>
      </c>
      <c r="Q9" s="243">
        <v>317857.989</v>
      </c>
      <c r="R9" s="131" t="s">
        <v>121</v>
      </c>
    </row>
    <row r="10" spans="1:22" s="49" customFormat="1" ht="14.25" customHeight="1" x14ac:dyDescent="0.2">
      <c r="A10" s="45" t="s">
        <v>134</v>
      </c>
      <c r="B10" s="45"/>
      <c r="C10" s="230">
        <v>3906</v>
      </c>
      <c r="D10" s="245" t="s">
        <v>121</v>
      </c>
      <c r="E10" s="230">
        <v>42190.116000000002</v>
      </c>
      <c r="F10" s="245" t="s">
        <v>121</v>
      </c>
      <c r="G10" s="230">
        <v>2500</v>
      </c>
      <c r="H10" s="245" t="s">
        <v>121</v>
      </c>
      <c r="I10" s="230">
        <v>21886.741000000002</v>
      </c>
      <c r="J10" s="245" t="s">
        <v>121</v>
      </c>
      <c r="K10" s="230">
        <v>14002</v>
      </c>
      <c r="L10" s="245" t="s">
        <v>121</v>
      </c>
      <c r="M10" s="230">
        <v>238299.33900000001</v>
      </c>
      <c r="N10" s="245" t="s">
        <v>121</v>
      </c>
      <c r="O10" s="230">
        <v>17908</v>
      </c>
      <c r="P10" s="245" t="s">
        <v>121</v>
      </c>
      <c r="Q10" s="230">
        <v>280489.45500000002</v>
      </c>
      <c r="R10" s="135" t="s">
        <v>121</v>
      </c>
      <c r="U10" s="40"/>
      <c r="V10" s="40"/>
    </row>
    <row r="11" spans="1:22" s="49" customFormat="1" ht="28.5" customHeight="1" x14ac:dyDescent="0.2">
      <c r="A11" s="45"/>
      <c r="B11" s="101" t="s">
        <v>143</v>
      </c>
      <c r="C11" s="230">
        <v>3757</v>
      </c>
      <c r="D11" s="246" t="s">
        <v>121</v>
      </c>
      <c r="E11" s="230">
        <v>40998.267</v>
      </c>
      <c r="F11" s="246" t="s">
        <v>121</v>
      </c>
      <c r="G11" s="230">
        <v>2449</v>
      </c>
      <c r="H11" s="246" t="s">
        <v>121</v>
      </c>
      <c r="I11" s="230">
        <v>21435.543000000001</v>
      </c>
      <c r="J11" s="246" t="s">
        <v>121</v>
      </c>
      <c r="K11" s="230">
        <v>9463</v>
      </c>
      <c r="L11" s="246" t="s">
        <v>121</v>
      </c>
      <c r="M11" s="230">
        <v>140382.16699999999</v>
      </c>
      <c r="N11" s="246" t="s">
        <v>121</v>
      </c>
      <c r="O11" s="230">
        <v>13220</v>
      </c>
      <c r="P11" s="246" t="s">
        <v>121</v>
      </c>
      <c r="Q11" s="230">
        <v>181380.43400000001</v>
      </c>
      <c r="R11" s="247" t="s">
        <v>121</v>
      </c>
      <c r="U11" s="7"/>
      <c r="V11" s="7"/>
    </row>
    <row r="12" spans="1:22" s="41" customFormat="1" ht="28.5" customHeight="1" x14ac:dyDescent="0.2">
      <c r="A12" s="485" t="s">
        <v>144</v>
      </c>
      <c r="B12" s="485"/>
      <c r="C12" s="230">
        <v>363</v>
      </c>
      <c r="D12" s="231" t="s">
        <v>121</v>
      </c>
      <c r="E12" s="230">
        <v>2529.3609999999999</v>
      </c>
      <c r="F12" s="231" t="s">
        <v>121</v>
      </c>
      <c r="G12" s="230">
        <v>243</v>
      </c>
      <c r="H12" s="231" t="s">
        <v>121</v>
      </c>
      <c r="I12" s="230">
        <v>1828.8589999999999</v>
      </c>
      <c r="J12" s="231" t="s">
        <v>121</v>
      </c>
      <c r="K12" s="230">
        <v>135</v>
      </c>
      <c r="L12" s="231" t="s">
        <v>121</v>
      </c>
      <c r="M12" s="230">
        <v>2619.279</v>
      </c>
      <c r="N12" s="231" t="s">
        <v>121</v>
      </c>
      <c r="O12" s="230">
        <v>498</v>
      </c>
      <c r="P12" s="231" t="s">
        <v>121</v>
      </c>
      <c r="Q12" s="230">
        <v>5148.6400000000003</v>
      </c>
      <c r="R12" s="248" t="s">
        <v>121</v>
      </c>
      <c r="U12" s="7"/>
      <c r="V12" s="7"/>
    </row>
    <row r="13" spans="1:22" s="41" customFormat="1" ht="14.25" customHeight="1" x14ac:dyDescent="0.2">
      <c r="A13" s="79" t="s">
        <v>135</v>
      </c>
      <c r="B13" s="45"/>
      <c r="C13" s="230">
        <v>1266</v>
      </c>
      <c r="D13" s="245" t="s">
        <v>121</v>
      </c>
      <c r="E13" s="230">
        <v>6008.9179999999997</v>
      </c>
      <c r="F13" s="245" t="s">
        <v>121</v>
      </c>
      <c r="G13" s="230">
        <v>614</v>
      </c>
      <c r="H13" s="245" t="s">
        <v>121</v>
      </c>
      <c r="I13" s="230">
        <v>3058.4140000000002</v>
      </c>
      <c r="J13" s="245" t="s">
        <v>121</v>
      </c>
      <c r="K13" s="230">
        <v>1137</v>
      </c>
      <c r="L13" s="231" t="s">
        <v>121</v>
      </c>
      <c r="M13" s="230">
        <v>26210.975999999999</v>
      </c>
      <c r="N13" s="231" t="s">
        <v>121</v>
      </c>
      <c r="O13" s="230">
        <v>2403</v>
      </c>
      <c r="P13" s="245" t="s">
        <v>121</v>
      </c>
      <c r="Q13" s="230">
        <v>32219.894</v>
      </c>
      <c r="R13" s="249" t="s">
        <v>121</v>
      </c>
      <c r="U13" s="7"/>
      <c r="V13" s="7"/>
    </row>
    <row r="14" spans="1:22" s="41" customFormat="1" ht="21" customHeight="1" x14ac:dyDescent="0.2">
      <c r="A14" s="45"/>
      <c r="B14" s="45"/>
      <c r="C14" s="230"/>
      <c r="D14" s="231"/>
      <c r="E14" s="230"/>
      <c r="F14" s="231"/>
      <c r="G14" s="230"/>
      <c r="H14" s="231"/>
      <c r="I14" s="230"/>
      <c r="J14" s="231"/>
      <c r="K14" s="230"/>
      <c r="L14" s="231"/>
      <c r="M14" s="230"/>
      <c r="N14" s="231"/>
      <c r="O14" s="230"/>
      <c r="P14" s="231"/>
      <c r="Q14" s="230"/>
      <c r="R14" s="136"/>
      <c r="U14" s="7"/>
      <c r="V14" s="7"/>
    </row>
    <row r="15" spans="1:22" s="41" customFormat="1" ht="14.25" customHeight="1" x14ac:dyDescent="0.2">
      <c r="A15" s="46" t="s">
        <v>590</v>
      </c>
      <c r="B15" s="46"/>
      <c r="C15" s="243"/>
      <c r="D15" s="244"/>
      <c r="E15" s="243"/>
      <c r="F15" s="244"/>
      <c r="G15" s="243"/>
      <c r="H15" s="244"/>
      <c r="I15" s="243"/>
      <c r="J15" s="244"/>
      <c r="K15" s="243"/>
      <c r="L15" s="244"/>
      <c r="M15" s="243"/>
      <c r="N15" s="244"/>
      <c r="O15" s="243"/>
      <c r="P15" s="244"/>
      <c r="Q15" s="243"/>
      <c r="R15" s="248"/>
      <c r="U15" s="7"/>
      <c r="V15" s="7"/>
    </row>
    <row r="16" spans="1:22" s="41" customFormat="1" ht="14.25" customHeight="1" x14ac:dyDescent="0.2">
      <c r="A16" s="48" t="s">
        <v>591</v>
      </c>
      <c r="B16" s="46"/>
      <c r="C16" s="243">
        <v>5119</v>
      </c>
      <c r="D16" s="244" t="s">
        <v>121</v>
      </c>
      <c r="E16" s="243">
        <v>38376.894999999997</v>
      </c>
      <c r="F16" s="244" t="s">
        <v>121</v>
      </c>
      <c r="G16" s="243">
        <v>3198</v>
      </c>
      <c r="H16" s="244" t="s">
        <v>121</v>
      </c>
      <c r="I16" s="243">
        <v>26809.38</v>
      </c>
      <c r="J16" s="244" t="s">
        <v>121</v>
      </c>
      <c r="K16" s="243">
        <v>13767</v>
      </c>
      <c r="L16" s="244" t="s">
        <v>121</v>
      </c>
      <c r="M16" s="243">
        <v>240630.38</v>
      </c>
      <c r="N16" s="244" t="s">
        <v>121</v>
      </c>
      <c r="O16" s="243">
        <v>18886</v>
      </c>
      <c r="P16" s="244" t="s">
        <v>121</v>
      </c>
      <c r="Q16" s="243">
        <v>279007.27500000002</v>
      </c>
      <c r="R16" s="43" t="s">
        <v>121</v>
      </c>
      <c r="U16" s="7"/>
      <c r="V16" s="7"/>
    </row>
    <row r="17" spans="1:22" s="41" customFormat="1" ht="14.25" customHeight="1" x14ac:dyDescent="0.2">
      <c r="A17" s="45" t="s">
        <v>136</v>
      </c>
      <c r="B17" s="46"/>
      <c r="C17" s="230">
        <v>3640</v>
      </c>
      <c r="D17" s="245" t="s">
        <v>121</v>
      </c>
      <c r="E17" s="230">
        <v>30960.208999999999</v>
      </c>
      <c r="F17" s="245" t="s">
        <v>121</v>
      </c>
      <c r="G17" s="230">
        <v>2466</v>
      </c>
      <c r="H17" s="245" t="s">
        <v>121</v>
      </c>
      <c r="I17" s="230">
        <v>22698.044999999998</v>
      </c>
      <c r="J17" s="245" t="s">
        <v>121</v>
      </c>
      <c r="K17" s="230">
        <v>13075</v>
      </c>
      <c r="L17" s="245" t="s">
        <v>121</v>
      </c>
      <c r="M17" s="230">
        <v>222403.46400000001</v>
      </c>
      <c r="N17" s="245" t="s">
        <v>121</v>
      </c>
      <c r="O17" s="230">
        <v>16715</v>
      </c>
      <c r="P17" s="245" t="s">
        <v>121</v>
      </c>
      <c r="Q17" s="230">
        <v>253363.67300000001</v>
      </c>
      <c r="R17" s="43" t="s">
        <v>121</v>
      </c>
      <c r="U17" s="7"/>
      <c r="V17" s="7"/>
    </row>
    <row r="18" spans="1:22" s="41" customFormat="1" ht="14.25" customHeight="1" x14ac:dyDescent="0.2">
      <c r="A18" s="46"/>
      <c r="B18" s="45" t="s">
        <v>137</v>
      </c>
      <c r="C18" s="230">
        <v>3508</v>
      </c>
      <c r="D18" s="245" t="s">
        <v>121</v>
      </c>
      <c r="E18" s="230">
        <v>29903.368999999999</v>
      </c>
      <c r="F18" s="245" t="s">
        <v>121</v>
      </c>
      <c r="G18" s="230">
        <v>2409</v>
      </c>
      <c r="H18" s="245" t="s">
        <v>121</v>
      </c>
      <c r="I18" s="230">
        <v>22035.276999999998</v>
      </c>
      <c r="J18" s="245" t="s">
        <v>121</v>
      </c>
      <c r="K18" s="230">
        <v>8802</v>
      </c>
      <c r="L18" s="231" t="s">
        <v>121</v>
      </c>
      <c r="M18" s="230">
        <v>132614.72099999999</v>
      </c>
      <c r="N18" s="231" t="s">
        <v>121</v>
      </c>
      <c r="O18" s="230">
        <v>12310</v>
      </c>
      <c r="P18" s="245" t="s">
        <v>121</v>
      </c>
      <c r="Q18" s="230">
        <v>162518.09</v>
      </c>
      <c r="R18" s="247" t="s">
        <v>121</v>
      </c>
      <c r="U18" s="7"/>
      <c r="V18" s="7"/>
    </row>
    <row r="19" spans="1:22" s="41" customFormat="1" ht="14.25" customHeight="1" x14ac:dyDescent="0.2">
      <c r="A19" s="45" t="s">
        <v>69</v>
      </c>
      <c r="B19" s="46"/>
      <c r="C19" s="230">
        <v>351</v>
      </c>
      <c r="D19" s="245" t="s">
        <v>121</v>
      </c>
      <c r="E19" s="230">
        <v>2216.96</v>
      </c>
      <c r="F19" s="245" t="s">
        <v>121</v>
      </c>
      <c r="G19" s="230">
        <v>226</v>
      </c>
      <c r="H19" s="245" t="s">
        <v>121</v>
      </c>
      <c r="I19" s="230">
        <v>1433.6959999999999</v>
      </c>
      <c r="J19" s="245" t="s">
        <v>121</v>
      </c>
      <c r="K19" s="230">
        <v>129</v>
      </c>
      <c r="L19" s="231" t="s">
        <v>121</v>
      </c>
      <c r="M19" s="230">
        <v>2499.7260000000001</v>
      </c>
      <c r="N19" s="231" t="s">
        <v>121</v>
      </c>
      <c r="O19" s="230">
        <v>480</v>
      </c>
      <c r="P19" s="245" t="s">
        <v>121</v>
      </c>
      <c r="Q19" s="230">
        <v>4716.6859999999997</v>
      </c>
      <c r="R19" s="248" t="s">
        <v>121</v>
      </c>
      <c r="U19" s="7"/>
      <c r="V19" s="7"/>
    </row>
    <row r="20" spans="1:22" s="41" customFormat="1" ht="14.25" customHeight="1" x14ac:dyDescent="0.2">
      <c r="A20" s="45" t="s">
        <v>138</v>
      </c>
      <c r="B20" s="46"/>
      <c r="C20" s="230">
        <v>1128</v>
      </c>
      <c r="D20" s="245" t="s">
        <v>121</v>
      </c>
      <c r="E20" s="230">
        <v>5199.7259999999997</v>
      </c>
      <c r="F20" s="245" t="s">
        <v>121</v>
      </c>
      <c r="G20" s="230">
        <v>506</v>
      </c>
      <c r="H20" s="245" t="s">
        <v>121</v>
      </c>
      <c r="I20" s="230">
        <v>2677.6390000000001</v>
      </c>
      <c r="J20" s="245" t="s">
        <v>121</v>
      </c>
      <c r="K20" s="230">
        <v>563</v>
      </c>
      <c r="L20" s="231" t="s">
        <v>121</v>
      </c>
      <c r="M20" s="230">
        <v>15727.19</v>
      </c>
      <c r="N20" s="231" t="s">
        <v>121</v>
      </c>
      <c r="O20" s="230">
        <v>1691</v>
      </c>
      <c r="P20" s="245" t="s">
        <v>121</v>
      </c>
      <c r="Q20" s="230">
        <v>20926.916000000001</v>
      </c>
      <c r="R20" s="248" t="s">
        <v>121</v>
      </c>
      <c r="U20" s="7"/>
      <c r="V20" s="7"/>
    </row>
    <row r="21" spans="1:22" s="41" customFormat="1" ht="21" customHeight="1" x14ac:dyDescent="0.2">
      <c r="A21" s="46"/>
      <c r="B21" s="46"/>
      <c r="C21" s="230"/>
      <c r="D21" s="231"/>
      <c r="E21" s="230"/>
      <c r="F21" s="231"/>
      <c r="G21" s="230"/>
      <c r="H21" s="231"/>
      <c r="I21" s="230"/>
      <c r="J21" s="231"/>
      <c r="K21" s="230"/>
      <c r="L21" s="231"/>
      <c r="M21" s="230"/>
      <c r="N21" s="231"/>
      <c r="O21" s="230"/>
      <c r="P21" s="231"/>
      <c r="Q21" s="230"/>
      <c r="R21" s="248"/>
      <c r="U21" s="7"/>
      <c r="V21" s="7"/>
    </row>
    <row r="22" spans="1:22" s="41" customFormat="1" ht="14.25" customHeight="1" x14ac:dyDescent="0.2">
      <c r="A22" s="46" t="s">
        <v>598</v>
      </c>
      <c r="B22" s="46"/>
      <c r="C22" s="230"/>
      <c r="D22" s="231"/>
      <c r="E22" s="230"/>
      <c r="F22" s="231"/>
      <c r="G22" s="230"/>
      <c r="H22" s="231"/>
      <c r="I22" s="230"/>
      <c r="J22" s="231"/>
      <c r="K22" s="230"/>
      <c r="L22" s="231"/>
      <c r="M22" s="230"/>
      <c r="N22" s="231"/>
      <c r="O22" s="230"/>
      <c r="P22" s="231"/>
      <c r="Q22" s="230"/>
      <c r="R22" s="248"/>
      <c r="U22" s="7"/>
      <c r="V22" s="7"/>
    </row>
    <row r="23" spans="1:22" s="41" customFormat="1" ht="14.25" customHeight="1" x14ac:dyDescent="0.2">
      <c r="A23" s="48" t="s">
        <v>599</v>
      </c>
      <c r="B23" s="46"/>
      <c r="C23" s="243">
        <v>4869</v>
      </c>
      <c r="D23" s="361" t="s">
        <v>207</v>
      </c>
      <c r="E23" s="243">
        <v>35018.69</v>
      </c>
      <c r="F23" s="361" t="s">
        <v>207</v>
      </c>
      <c r="G23" s="243">
        <v>3072</v>
      </c>
      <c r="H23" s="361" t="s">
        <v>207</v>
      </c>
      <c r="I23" s="243">
        <v>24540.079000000002</v>
      </c>
      <c r="J23" s="361" t="s">
        <v>207</v>
      </c>
      <c r="K23" s="243">
        <v>13087</v>
      </c>
      <c r="L23" s="244" t="s">
        <v>121</v>
      </c>
      <c r="M23" s="243">
        <v>233778.234</v>
      </c>
      <c r="N23" s="244" t="s">
        <v>121</v>
      </c>
      <c r="O23" s="243">
        <v>17956</v>
      </c>
      <c r="P23" s="361" t="s">
        <v>207</v>
      </c>
      <c r="Q23" s="243">
        <v>268796.924</v>
      </c>
      <c r="R23" s="363" t="s">
        <v>207</v>
      </c>
      <c r="U23" s="7"/>
      <c r="V23" s="7"/>
    </row>
    <row r="24" spans="1:22" s="41" customFormat="1" ht="14.25" customHeight="1" x14ac:dyDescent="0.2">
      <c r="A24" s="45" t="s">
        <v>136</v>
      </c>
      <c r="B24" s="46"/>
      <c r="C24" s="230">
        <v>3528</v>
      </c>
      <c r="D24" s="361" t="s">
        <v>207</v>
      </c>
      <c r="E24" s="230">
        <v>28215.883000000002</v>
      </c>
      <c r="F24" s="361" t="s">
        <v>207</v>
      </c>
      <c r="G24" s="230">
        <v>2391</v>
      </c>
      <c r="H24" s="361" t="s">
        <v>207</v>
      </c>
      <c r="I24" s="230">
        <v>20633.325000000001</v>
      </c>
      <c r="J24" s="361" t="s">
        <v>207</v>
      </c>
      <c r="K24" s="230">
        <v>12434</v>
      </c>
      <c r="L24" s="245" t="s">
        <v>121</v>
      </c>
      <c r="M24" s="230">
        <v>216184.639</v>
      </c>
      <c r="N24" s="245" t="s">
        <v>121</v>
      </c>
      <c r="O24" s="230">
        <v>15962</v>
      </c>
      <c r="P24" s="361" t="s">
        <v>207</v>
      </c>
      <c r="Q24" s="230">
        <v>244400.522</v>
      </c>
      <c r="R24" s="363" t="s">
        <v>207</v>
      </c>
      <c r="U24" s="7"/>
      <c r="V24" s="7"/>
    </row>
    <row r="25" spans="1:22" s="41" customFormat="1" ht="14.25" customHeight="1" x14ac:dyDescent="0.2">
      <c r="A25" s="46"/>
      <c r="B25" s="45" t="s">
        <v>137</v>
      </c>
      <c r="C25" s="230">
        <v>3394</v>
      </c>
      <c r="D25" s="361" t="s">
        <v>207</v>
      </c>
      <c r="E25" s="230">
        <v>27362.148000000001</v>
      </c>
      <c r="F25" s="361" t="s">
        <v>207</v>
      </c>
      <c r="G25" s="230">
        <v>2323</v>
      </c>
      <c r="H25" s="361" t="s">
        <v>207</v>
      </c>
      <c r="I25" s="230">
        <v>20152.231</v>
      </c>
      <c r="J25" s="361" t="s">
        <v>207</v>
      </c>
      <c r="K25" s="230">
        <v>8395</v>
      </c>
      <c r="L25" s="245" t="s">
        <v>121</v>
      </c>
      <c r="M25" s="230">
        <v>131143.00899999999</v>
      </c>
      <c r="N25" s="245" t="s">
        <v>121</v>
      </c>
      <c r="O25" s="230">
        <v>11789</v>
      </c>
      <c r="P25" s="361" t="s">
        <v>207</v>
      </c>
      <c r="Q25" s="230">
        <v>158505.15700000001</v>
      </c>
      <c r="R25" s="364" t="s">
        <v>207</v>
      </c>
      <c r="U25" s="7"/>
      <c r="V25" s="7"/>
    </row>
    <row r="26" spans="1:22" s="41" customFormat="1" ht="14.25" customHeight="1" x14ac:dyDescent="0.2">
      <c r="A26" s="45" t="s">
        <v>69</v>
      </c>
      <c r="B26" s="46"/>
      <c r="C26" s="230">
        <v>374</v>
      </c>
      <c r="D26" s="362" t="s">
        <v>121</v>
      </c>
      <c r="E26" s="230">
        <v>2437.8649999999998</v>
      </c>
      <c r="F26" s="362" t="s">
        <v>207</v>
      </c>
      <c r="G26" s="230">
        <v>241</v>
      </c>
      <c r="H26" s="362" t="s">
        <v>207</v>
      </c>
      <c r="I26" s="230">
        <v>1733.3150000000001</v>
      </c>
      <c r="J26" s="362" t="s">
        <v>207</v>
      </c>
      <c r="K26" s="230">
        <v>135</v>
      </c>
      <c r="L26" s="231" t="s">
        <v>121</v>
      </c>
      <c r="M26" s="230">
        <v>2624.5810000000001</v>
      </c>
      <c r="N26" s="231" t="s">
        <v>121</v>
      </c>
      <c r="O26" s="230">
        <v>509</v>
      </c>
      <c r="P26" s="362" t="s">
        <v>121</v>
      </c>
      <c r="Q26" s="230">
        <v>5062.4459999999999</v>
      </c>
      <c r="R26" s="364" t="s">
        <v>207</v>
      </c>
      <c r="U26" s="7"/>
      <c r="V26" s="7"/>
    </row>
    <row r="27" spans="1:22" s="41" customFormat="1" ht="14.25" customHeight="1" x14ac:dyDescent="0.2">
      <c r="A27" s="45" t="s">
        <v>138</v>
      </c>
      <c r="B27" s="46"/>
      <c r="C27" s="230">
        <v>967</v>
      </c>
      <c r="D27" s="361" t="s">
        <v>207</v>
      </c>
      <c r="E27" s="230">
        <v>4364.942</v>
      </c>
      <c r="F27" s="361" t="s">
        <v>207</v>
      </c>
      <c r="G27" s="230">
        <v>440</v>
      </c>
      <c r="H27" s="361" t="s">
        <v>207</v>
      </c>
      <c r="I27" s="230">
        <v>2173.4389999999999</v>
      </c>
      <c r="J27" s="361" t="s">
        <v>207</v>
      </c>
      <c r="K27" s="230">
        <v>518</v>
      </c>
      <c r="L27" s="231" t="s">
        <v>121</v>
      </c>
      <c r="M27" s="230">
        <v>14969.013999999999</v>
      </c>
      <c r="N27" s="231" t="s">
        <v>121</v>
      </c>
      <c r="O27" s="230">
        <v>1485</v>
      </c>
      <c r="P27" s="361" t="s">
        <v>207</v>
      </c>
      <c r="Q27" s="230">
        <v>19333.955999999998</v>
      </c>
      <c r="R27" s="364" t="s">
        <v>207</v>
      </c>
      <c r="U27" s="7"/>
      <c r="V27" s="7"/>
    </row>
    <row r="28" spans="1:22" s="41" customFormat="1" ht="21" customHeight="1" x14ac:dyDescent="0.2">
      <c r="A28" s="45"/>
      <c r="B28" s="45"/>
      <c r="C28" s="230"/>
      <c r="D28" s="231"/>
      <c r="E28" s="230"/>
      <c r="F28" s="231"/>
      <c r="G28" s="230"/>
      <c r="H28" s="231"/>
      <c r="I28" s="230"/>
      <c r="J28" s="231"/>
      <c r="K28" s="230"/>
      <c r="L28" s="231"/>
      <c r="M28" s="230"/>
      <c r="N28" s="231"/>
      <c r="O28" s="230"/>
      <c r="P28" s="231"/>
      <c r="Q28" s="230"/>
      <c r="R28" s="43"/>
      <c r="U28" s="7"/>
      <c r="V28" s="7"/>
    </row>
    <row r="29" spans="1:22" s="41" customFormat="1" ht="14.25" customHeight="1" x14ac:dyDescent="0.2">
      <c r="A29" s="46" t="s">
        <v>608</v>
      </c>
      <c r="B29" s="46"/>
      <c r="C29" s="230"/>
      <c r="D29" s="231"/>
      <c r="E29" s="230"/>
      <c r="F29" s="231"/>
      <c r="G29" s="230"/>
      <c r="H29" s="231"/>
      <c r="I29" s="230"/>
      <c r="J29" s="231"/>
      <c r="K29" s="230"/>
      <c r="L29" s="231"/>
      <c r="M29" s="230"/>
      <c r="N29" s="231"/>
      <c r="O29" s="230"/>
      <c r="P29" s="231"/>
      <c r="Q29" s="230"/>
      <c r="R29" s="248"/>
      <c r="U29" s="7"/>
      <c r="V29" s="7"/>
    </row>
    <row r="30" spans="1:22" s="41" customFormat="1" ht="14.25" customHeight="1" x14ac:dyDescent="0.2">
      <c r="A30" s="48" t="s">
        <v>609</v>
      </c>
      <c r="B30" s="46"/>
      <c r="C30" s="243">
        <v>4876</v>
      </c>
      <c r="D30" s="244" t="s">
        <v>121</v>
      </c>
      <c r="E30" s="243">
        <v>43834.226999999999</v>
      </c>
      <c r="F30" s="244" t="s">
        <v>121</v>
      </c>
      <c r="G30" s="243">
        <v>3011</v>
      </c>
      <c r="H30" s="244" t="s">
        <v>121</v>
      </c>
      <c r="I30" s="243">
        <v>24786.03</v>
      </c>
      <c r="J30" s="244" t="s">
        <v>121</v>
      </c>
      <c r="K30" s="243">
        <v>14525</v>
      </c>
      <c r="L30" s="244" t="s">
        <v>121</v>
      </c>
      <c r="M30" s="243">
        <v>256831.05300000001</v>
      </c>
      <c r="N30" s="244" t="s">
        <v>121</v>
      </c>
      <c r="O30" s="243">
        <v>19401</v>
      </c>
      <c r="P30" s="244" t="s">
        <v>121</v>
      </c>
      <c r="Q30" s="243">
        <v>300665.28000000003</v>
      </c>
      <c r="R30" s="43" t="s">
        <v>121</v>
      </c>
      <c r="U30" s="7"/>
      <c r="V30" s="7"/>
    </row>
    <row r="31" spans="1:22" s="41" customFormat="1" ht="14.25" customHeight="1" x14ac:dyDescent="0.2">
      <c r="A31" s="45" t="s">
        <v>136</v>
      </c>
      <c r="B31" s="46"/>
      <c r="C31" s="230">
        <v>3608</v>
      </c>
      <c r="D31" s="231" t="s">
        <v>121</v>
      </c>
      <c r="E31" s="230">
        <v>37147.794999999998</v>
      </c>
      <c r="F31" s="231" t="s">
        <v>121</v>
      </c>
      <c r="G31" s="230">
        <v>2361</v>
      </c>
      <c r="H31" s="231" t="s">
        <v>121</v>
      </c>
      <c r="I31" s="230">
        <v>21057.364000000001</v>
      </c>
      <c r="J31" s="231" t="s">
        <v>121</v>
      </c>
      <c r="K31" s="230">
        <v>13584</v>
      </c>
      <c r="L31" s="231" t="s">
        <v>121</v>
      </c>
      <c r="M31" s="230">
        <v>233792.86600000001</v>
      </c>
      <c r="N31" s="231" t="s">
        <v>121</v>
      </c>
      <c r="O31" s="230">
        <v>17192</v>
      </c>
      <c r="P31" s="231" t="s">
        <v>121</v>
      </c>
      <c r="Q31" s="230">
        <v>270940.66100000002</v>
      </c>
      <c r="R31" s="43" t="s">
        <v>121</v>
      </c>
      <c r="U31" s="7"/>
      <c r="V31" s="7"/>
    </row>
    <row r="32" spans="1:22" s="41" customFormat="1" ht="14.25" customHeight="1" x14ac:dyDescent="0.2">
      <c r="A32" s="46"/>
      <c r="B32" s="45" t="s">
        <v>137</v>
      </c>
      <c r="C32" s="230">
        <v>3478</v>
      </c>
      <c r="D32" s="231" t="s">
        <v>121</v>
      </c>
      <c r="E32" s="230">
        <v>36290.565000000002</v>
      </c>
      <c r="F32" s="231" t="s">
        <v>121</v>
      </c>
      <c r="G32" s="230">
        <v>2301</v>
      </c>
      <c r="H32" s="231" t="s">
        <v>121</v>
      </c>
      <c r="I32" s="230">
        <v>20654.557000000001</v>
      </c>
      <c r="J32" s="231" t="s">
        <v>121</v>
      </c>
      <c r="K32" s="230">
        <v>9265</v>
      </c>
      <c r="L32" s="231" t="s">
        <v>121</v>
      </c>
      <c r="M32" s="230">
        <v>139376.989</v>
      </c>
      <c r="N32" s="231" t="s">
        <v>121</v>
      </c>
      <c r="O32" s="230">
        <v>12743</v>
      </c>
      <c r="P32" s="231" t="s">
        <v>121</v>
      </c>
      <c r="Q32" s="230">
        <v>175667.554</v>
      </c>
      <c r="R32" s="43" t="s">
        <v>121</v>
      </c>
      <c r="U32" s="7"/>
      <c r="V32" s="7"/>
    </row>
    <row r="33" spans="1:22" s="41" customFormat="1" ht="14.25" customHeight="1" x14ac:dyDescent="0.2">
      <c r="A33" s="45" t="s">
        <v>69</v>
      </c>
      <c r="B33" s="46"/>
      <c r="C33" s="230">
        <v>322</v>
      </c>
      <c r="D33" s="231" t="s">
        <v>121</v>
      </c>
      <c r="E33" s="230">
        <v>2228.1750000000002</v>
      </c>
      <c r="F33" s="231" t="s">
        <v>121</v>
      </c>
      <c r="G33" s="230">
        <v>211</v>
      </c>
      <c r="H33" s="231" t="s">
        <v>121</v>
      </c>
      <c r="I33" s="230">
        <v>1515.5070000000001</v>
      </c>
      <c r="J33" s="231" t="s">
        <v>121</v>
      </c>
      <c r="K33" s="230">
        <v>153</v>
      </c>
      <c r="L33" s="231" t="s">
        <v>121</v>
      </c>
      <c r="M33" s="230">
        <v>3001.299</v>
      </c>
      <c r="N33" s="231" t="s">
        <v>121</v>
      </c>
      <c r="O33" s="230">
        <v>475</v>
      </c>
      <c r="P33" s="231" t="s">
        <v>121</v>
      </c>
      <c r="Q33" s="230">
        <v>5229.4740000000002</v>
      </c>
      <c r="R33" s="43" t="s">
        <v>121</v>
      </c>
      <c r="U33" s="7"/>
      <c r="V33" s="7"/>
    </row>
    <row r="34" spans="1:22" s="41" customFormat="1" ht="14.25" customHeight="1" x14ac:dyDescent="0.2">
      <c r="A34" s="45" t="s">
        <v>138</v>
      </c>
      <c r="B34" s="46"/>
      <c r="C34" s="230">
        <v>946</v>
      </c>
      <c r="D34" s="231" t="s">
        <v>121</v>
      </c>
      <c r="E34" s="230">
        <v>4458.2569999999996</v>
      </c>
      <c r="F34" s="231" t="s">
        <v>121</v>
      </c>
      <c r="G34" s="230">
        <v>439</v>
      </c>
      <c r="H34" s="231" t="s">
        <v>121</v>
      </c>
      <c r="I34" s="230">
        <v>2213.1590000000001</v>
      </c>
      <c r="J34" s="231" t="s">
        <v>121</v>
      </c>
      <c r="K34" s="230">
        <v>788</v>
      </c>
      <c r="L34" s="231" t="s">
        <v>121</v>
      </c>
      <c r="M34" s="230">
        <v>20036.887999999999</v>
      </c>
      <c r="N34" s="231" t="s">
        <v>121</v>
      </c>
      <c r="O34" s="230">
        <v>1734</v>
      </c>
      <c r="P34" s="231" t="s">
        <v>121</v>
      </c>
      <c r="Q34" s="230">
        <v>24495.145</v>
      </c>
      <c r="R34" s="43" t="s">
        <v>121</v>
      </c>
      <c r="U34" s="7"/>
      <c r="V34" s="7"/>
    </row>
    <row r="35" spans="1:22" s="41" customFormat="1" ht="21" customHeight="1" x14ac:dyDescent="0.2">
      <c r="A35" s="46"/>
      <c r="B35" s="46"/>
      <c r="C35" s="230"/>
      <c r="D35" s="231"/>
      <c r="E35" s="230"/>
      <c r="F35" s="231"/>
      <c r="G35" s="230"/>
      <c r="H35" s="231"/>
      <c r="I35" s="230"/>
      <c r="J35" s="231"/>
      <c r="K35" s="230"/>
      <c r="L35" s="231"/>
      <c r="M35" s="230"/>
      <c r="N35" s="231"/>
      <c r="O35" s="230"/>
      <c r="P35" s="231"/>
      <c r="Q35" s="230"/>
      <c r="R35" s="43"/>
      <c r="U35" s="7"/>
      <c r="V35" s="7"/>
    </row>
    <row r="36" spans="1:22" s="41" customFormat="1" ht="14.25" customHeight="1" x14ac:dyDescent="0.2">
      <c r="A36" s="46" t="s">
        <v>508</v>
      </c>
      <c r="B36" s="46"/>
      <c r="C36" s="232"/>
      <c r="D36" s="233"/>
      <c r="E36" s="232"/>
      <c r="F36" s="233"/>
      <c r="G36" s="232"/>
      <c r="H36" s="233"/>
      <c r="I36" s="232"/>
      <c r="J36" s="233"/>
      <c r="K36" s="232"/>
      <c r="L36" s="233"/>
      <c r="M36" s="232"/>
      <c r="N36" s="233"/>
      <c r="O36" s="232"/>
      <c r="P36" s="233"/>
      <c r="Q36" s="232"/>
      <c r="R36" s="43"/>
      <c r="U36" s="7"/>
      <c r="V36" s="7"/>
    </row>
    <row r="37" spans="1:22" s="41" customFormat="1" ht="14.25" customHeight="1" x14ac:dyDescent="0.2">
      <c r="A37" s="48" t="s">
        <v>509</v>
      </c>
      <c r="B37" s="46"/>
      <c r="C37" s="243">
        <v>5362</v>
      </c>
      <c r="D37" s="244" t="s">
        <v>121</v>
      </c>
      <c r="E37" s="243">
        <v>45847.355000000003</v>
      </c>
      <c r="F37" s="244" t="s">
        <v>121</v>
      </c>
      <c r="G37" s="243">
        <v>3290</v>
      </c>
      <c r="H37" s="244" t="s">
        <v>121</v>
      </c>
      <c r="I37" s="243">
        <v>26562.074000000001</v>
      </c>
      <c r="J37" s="244" t="s">
        <v>121</v>
      </c>
      <c r="K37" s="243">
        <v>14484</v>
      </c>
      <c r="L37" s="244" t="s">
        <v>121</v>
      </c>
      <c r="M37" s="243">
        <v>252889.90700000001</v>
      </c>
      <c r="N37" s="244" t="s">
        <v>121</v>
      </c>
      <c r="O37" s="243">
        <v>19846</v>
      </c>
      <c r="P37" s="244" t="s">
        <v>121</v>
      </c>
      <c r="Q37" s="243">
        <v>298737.26199999999</v>
      </c>
      <c r="R37" s="43" t="s">
        <v>121</v>
      </c>
      <c r="U37" s="7"/>
      <c r="V37" s="7"/>
    </row>
    <row r="38" spans="1:22" s="41" customFormat="1" ht="14.25" customHeight="1" x14ac:dyDescent="0.2">
      <c r="A38" s="45" t="s">
        <v>136</v>
      </c>
      <c r="B38" s="46"/>
      <c r="C38" s="230">
        <v>3861</v>
      </c>
      <c r="D38" s="231" t="s">
        <v>121</v>
      </c>
      <c r="E38" s="230">
        <v>37780.527999999998</v>
      </c>
      <c r="F38" s="231" t="s">
        <v>121</v>
      </c>
      <c r="G38" s="230">
        <v>2491</v>
      </c>
      <c r="H38" s="231" t="s">
        <v>121</v>
      </c>
      <c r="I38" s="230">
        <v>21770.940999999999</v>
      </c>
      <c r="J38" s="231" t="s">
        <v>121</v>
      </c>
      <c r="K38" s="230">
        <v>13563</v>
      </c>
      <c r="L38" s="231" t="s">
        <v>121</v>
      </c>
      <c r="M38" s="230">
        <v>230336.74</v>
      </c>
      <c r="N38" s="231" t="s">
        <v>121</v>
      </c>
      <c r="O38" s="230">
        <v>17424</v>
      </c>
      <c r="P38" s="231" t="s">
        <v>121</v>
      </c>
      <c r="Q38" s="230">
        <v>268117.26799999998</v>
      </c>
      <c r="R38" s="131" t="s">
        <v>121</v>
      </c>
      <c r="U38" s="7"/>
      <c r="V38" s="7"/>
    </row>
    <row r="39" spans="1:22" s="41" customFormat="1" ht="14.25" customHeight="1" x14ac:dyDescent="0.2">
      <c r="A39" s="46"/>
      <c r="B39" s="45" t="s">
        <v>137</v>
      </c>
      <c r="C39" s="230">
        <v>3707</v>
      </c>
      <c r="D39" s="231" t="s">
        <v>121</v>
      </c>
      <c r="E39" s="230">
        <v>36770.514000000003</v>
      </c>
      <c r="F39" s="231" t="s">
        <v>121</v>
      </c>
      <c r="G39" s="230">
        <v>2426</v>
      </c>
      <c r="H39" s="231" t="s">
        <v>121</v>
      </c>
      <c r="I39" s="230">
        <v>21341.777999999998</v>
      </c>
      <c r="J39" s="231" t="s">
        <v>121</v>
      </c>
      <c r="K39" s="230">
        <v>8975</v>
      </c>
      <c r="L39" s="231" t="s">
        <v>121</v>
      </c>
      <c r="M39" s="230">
        <v>133359.25599999999</v>
      </c>
      <c r="N39" s="231" t="s">
        <v>121</v>
      </c>
      <c r="O39" s="230">
        <v>12682</v>
      </c>
      <c r="P39" s="231" t="s">
        <v>121</v>
      </c>
      <c r="Q39" s="230">
        <v>170129.77</v>
      </c>
      <c r="R39" s="47" t="s">
        <v>121</v>
      </c>
      <c r="U39" s="7"/>
      <c r="V39" s="7"/>
    </row>
    <row r="40" spans="1:22" s="41" customFormat="1" ht="14.25" customHeight="1" x14ac:dyDescent="0.2">
      <c r="A40" s="45" t="s">
        <v>69</v>
      </c>
      <c r="B40" s="46"/>
      <c r="C40" s="230">
        <v>370</v>
      </c>
      <c r="D40" s="231" t="s">
        <v>121</v>
      </c>
      <c r="E40" s="230">
        <v>2697.9110000000001</v>
      </c>
      <c r="F40" s="231" t="s">
        <v>121</v>
      </c>
      <c r="G40" s="230">
        <v>244</v>
      </c>
      <c r="H40" s="231" t="s">
        <v>121</v>
      </c>
      <c r="I40" s="230">
        <v>1948.4849999999999</v>
      </c>
      <c r="J40" s="231" t="s">
        <v>121</v>
      </c>
      <c r="K40" s="230">
        <v>127</v>
      </c>
      <c r="L40" s="231" t="s">
        <v>121</v>
      </c>
      <c r="M40" s="230">
        <v>2440.8319999999999</v>
      </c>
      <c r="N40" s="231" t="s">
        <v>121</v>
      </c>
      <c r="O40" s="230">
        <v>497</v>
      </c>
      <c r="P40" s="231" t="s">
        <v>121</v>
      </c>
      <c r="Q40" s="230">
        <v>5138.7430000000004</v>
      </c>
      <c r="R40" s="43" t="s">
        <v>121</v>
      </c>
      <c r="U40" s="40"/>
      <c r="V40" s="40"/>
    </row>
    <row r="41" spans="1:22" s="41" customFormat="1" ht="14.25" customHeight="1" x14ac:dyDescent="0.2">
      <c r="A41" s="44" t="s">
        <v>138</v>
      </c>
      <c r="B41" s="104"/>
      <c r="C41" s="250">
        <v>1131</v>
      </c>
      <c r="D41" s="251" t="s">
        <v>121</v>
      </c>
      <c r="E41" s="250">
        <v>5368.9160000000002</v>
      </c>
      <c r="F41" s="251" t="s">
        <v>121</v>
      </c>
      <c r="G41" s="250">
        <v>555</v>
      </c>
      <c r="H41" s="251" t="s">
        <v>121</v>
      </c>
      <c r="I41" s="250">
        <v>2842.6480000000001</v>
      </c>
      <c r="J41" s="251" t="s">
        <v>121</v>
      </c>
      <c r="K41" s="250">
        <v>794</v>
      </c>
      <c r="L41" s="251" t="s">
        <v>121</v>
      </c>
      <c r="M41" s="250">
        <v>20112.334999999999</v>
      </c>
      <c r="N41" s="251" t="s">
        <v>121</v>
      </c>
      <c r="O41" s="250">
        <v>1925</v>
      </c>
      <c r="P41" s="251" t="s">
        <v>121</v>
      </c>
      <c r="Q41" s="250">
        <v>25481.251</v>
      </c>
      <c r="R41" s="43" t="s">
        <v>121</v>
      </c>
      <c r="U41" s="7"/>
      <c r="V41" s="7"/>
    </row>
    <row r="42" spans="1:22" s="41" customFormat="1" ht="21" customHeight="1" x14ac:dyDescent="0.2">
      <c r="A42" s="5"/>
      <c r="B42" s="5"/>
      <c r="C42" s="5"/>
      <c r="D42" s="123"/>
      <c r="E42" s="5"/>
      <c r="F42" s="123"/>
      <c r="G42" s="5"/>
      <c r="H42" s="123"/>
      <c r="I42" s="5"/>
      <c r="J42" s="123"/>
      <c r="K42" s="5"/>
      <c r="L42" s="123"/>
      <c r="M42" s="5"/>
      <c r="N42" s="123"/>
      <c r="O42" s="5"/>
      <c r="P42" s="123"/>
      <c r="Q42" s="5"/>
      <c r="R42" s="136"/>
      <c r="U42" s="7"/>
      <c r="V42" s="7"/>
    </row>
    <row r="43" spans="1:22" s="41" customFormat="1" ht="12" customHeight="1" x14ac:dyDescent="0.2">
      <c r="A43" s="5" t="s">
        <v>68</v>
      </c>
      <c r="B43" s="5"/>
      <c r="C43" s="5"/>
      <c r="D43" s="123"/>
      <c r="E43" s="5"/>
      <c r="F43" s="123"/>
      <c r="G43" s="5"/>
      <c r="H43" s="123"/>
      <c r="I43" s="5"/>
      <c r="J43" s="133"/>
      <c r="L43" s="133"/>
      <c r="N43" s="133"/>
      <c r="P43" s="133"/>
      <c r="R43" s="43"/>
      <c r="U43" s="7"/>
      <c r="V43" s="7"/>
    </row>
    <row r="44" spans="1:22" s="158" customFormat="1" ht="12" customHeight="1" x14ac:dyDescent="0.25">
      <c r="A44" s="474" t="s">
        <v>174</v>
      </c>
      <c r="B44" s="475"/>
      <c r="C44" s="475"/>
      <c r="D44" s="475"/>
      <c r="E44" s="475"/>
      <c r="G44" s="108"/>
      <c r="I44" s="108"/>
    </row>
    <row r="45" spans="1:22" s="41" customFormat="1" ht="14.1" customHeight="1" x14ac:dyDescent="0.25">
      <c r="A45" s="100"/>
      <c r="B45" s="100"/>
      <c r="C45" s="100"/>
      <c r="D45" s="121"/>
      <c r="E45" s="100"/>
      <c r="F45" s="121"/>
      <c r="G45" s="100"/>
      <c r="H45" s="121"/>
      <c r="I45" s="100"/>
      <c r="J45" s="121"/>
      <c r="K45" s="100"/>
      <c r="L45" s="121"/>
      <c r="M45" s="100"/>
      <c r="N45" s="121"/>
      <c r="O45" s="100"/>
      <c r="P45" s="121"/>
      <c r="Q45" s="100"/>
      <c r="R45" s="138"/>
      <c r="U45" s="40"/>
      <c r="V45" s="40"/>
    </row>
    <row r="46" spans="1:22" ht="14.1" customHeight="1" x14ac:dyDescent="0.25">
      <c r="R46" s="137"/>
      <c r="S46" s="5"/>
      <c r="U46" s="7"/>
      <c r="V46" s="7"/>
    </row>
    <row r="47" spans="1:22" ht="14.1" customHeight="1" x14ac:dyDescent="0.25">
      <c r="U47" s="7"/>
      <c r="V47" s="7"/>
    </row>
    <row r="48" spans="1:22" ht="14.1" customHeight="1" x14ac:dyDescent="0.25">
      <c r="U48" s="7"/>
      <c r="V48" s="7"/>
    </row>
    <row r="49" spans="21:22" ht="14.1" customHeight="1" x14ac:dyDescent="0.25">
      <c r="U49" s="7"/>
      <c r="V49" s="7"/>
    </row>
    <row r="50" spans="21:22" ht="14.1" customHeight="1" x14ac:dyDescent="0.25">
      <c r="U50" s="40"/>
      <c r="V50" s="40"/>
    </row>
    <row r="51" spans="21:22" ht="14.1" customHeight="1" x14ac:dyDescent="0.25">
      <c r="U51" s="7"/>
      <c r="V51" s="7"/>
    </row>
    <row r="52" spans="21:22" ht="14.1" customHeight="1" x14ac:dyDescent="0.25">
      <c r="U52" s="7"/>
      <c r="V52" s="7"/>
    </row>
    <row r="53" spans="21:22" ht="14.1" customHeight="1" x14ac:dyDescent="0.25">
      <c r="U53" s="7"/>
      <c r="V53" s="7"/>
    </row>
    <row r="54" spans="21:22" ht="14.1" customHeight="1" x14ac:dyDescent="0.25">
      <c r="U54" s="7"/>
      <c r="V54" s="7"/>
    </row>
  </sheetData>
  <mergeCells count="7">
    <mergeCell ref="A44:E44"/>
    <mergeCell ref="K4:M4"/>
    <mergeCell ref="O4:Q4"/>
    <mergeCell ref="C5:E5"/>
    <mergeCell ref="G5:I5"/>
    <mergeCell ref="A12:B12"/>
    <mergeCell ref="C4:I4"/>
  </mergeCells>
  <pageMargins left="0.7" right="0.7" top="0.75" bottom="0.75" header="0.3" footer="0.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V53"/>
  <sheetViews>
    <sheetView showGridLines="0" zoomScaleNormal="100" zoomScaleSheetLayoutView="100" workbookViewId="0"/>
  </sheetViews>
  <sheetFormatPr defaultRowHeight="17.25" x14ac:dyDescent="0.25"/>
  <cols>
    <col min="1" max="1" width="2.28515625" style="100" customWidth="1"/>
    <col min="2" max="2" width="30.7109375" style="100" customWidth="1"/>
    <col min="3" max="3" width="8.28515625" style="100" customWidth="1"/>
    <col min="4" max="4" width="1.28515625" style="121" customWidth="1"/>
    <col min="5" max="5" width="8.7109375" style="100" customWidth="1"/>
    <col min="6" max="6" width="1.42578125" style="121" customWidth="1"/>
    <col min="7" max="7" width="8.28515625" style="100" customWidth="1"/>
    <col min="8" max="8" width="1.28515625" style="121" customWidth="1"/>
    <col min="9" max="9" width="8.7109375" style="100" customWidth="1"/>
    <col min="10" max="10" width="1.28515625" style="121" customWidth="1"/>
    <col min="11" max="11" width="8.28515625" style="100" customWidth="1"/>
    <col min="12" max="12" width="1.140625" style="121" customWidth="1"/>
    <col min="13" max="13" width="8.7109375" style="100" customWidth="1"/>
    <col min="14" max="14" width="1.42578125" style="121" customWidth="1"/>
    <col min="15" max="15" width="8.28515625" style="100" customWidth="1"/>
    <col min="16" max="16" width="1.140625" style="121" customWidth="1"/>
    <col min="17" max="17" width="8.7109375" style="100" customWidth="1"/>
    <col min="18" max="18" width="1.42578125" style="128" customWidth="1"/>
    <col min="19" max="256" width="9.140625" style="100"/>
    <col min="257" max="257" width="2.28515625" style="100" customWidth="1"/>
    <col min="258" max="258" width="25.5703125" style="100" customWidth="1"/>
    <col min="259" max="259" width="8.28515625" style="100" customWidth="1"/>
    <col min="260" max="260" width="1" style="100" customWidth="1"/>
    <col min="261" max="261" width="8.7109375" style="100" customWidth="1"/>
    <col min="262" max="262" width="1.42578125" style="100" customWidth="1"/>
    <col min="263" max="263" width="8.28515625" style="100" customWidth="1"/>
    <col min="264" max="264" width="1.28515625" style="100" customWidth="1"/>
    <col min="265" max="265" width="8.7109375" style="100" customWidth="1"/>
    <col min="266" max="266" width="1.28515625" style="100" customWidth="1"/>
    <col min="267" max="267" width="8.28515625" style="100" customWidth="1"/>
    <col min="268" max="268" width="1.140625" style="100" customWidth="1"/>
    <col min="269" max="269" width="8.7109375" style="100" customWidth="1"/>
    <col min="270" max="270" width="1.42578125" style="100" customWidth="1"/>
    <col min="271" max="271" width="8.28515625" style="100" customWidth="1"/>
    <col min="272" max="272" width="0.85546875" style="100" customWidth="1"/>
    <col min="273" max="273" width="8.7109375" style="100" customWidth="1"/>
    <col min="274" max="274" width="1.42578125" style="100" customWidth="1"/>
    <col min="275" max="512" width="9.140625" style="100"/>
    <col min="513" max="513" width="2.28515625" style="100" customWidth="1"/>
    <col min="514" max="514" width="25.5703125" style="100" customWidth="1"/>
    <col min="515" max="515" width="8.28515625" style="100" customWidth="1"/>
    <col min="516" max="516" width="1" style="100" customWidth="1"/>
    <col min="517" max="517" width="8.7109375" style="100" customWidth="1"/>
    <col min="518" max="518" width="1.42578125" style="100" customWidth="1"/>
    <col min="519" max="519" width="8.28515625" style="100" customWidth="1"/>
    <col min="520" max="520" width="1.28515625" style="100" customWidth="1"/>
    <col min="521" max="521" width="8.7109375" style="100" customWidth="1"/>
    <col min="522" max="522" width="1.28515625" style="100" customWidth="1"/>
    <col min="523" max="523" width="8.28515625" style="100" customWidth="1"/>
    <col min="524" max="524" width="1.140625" style="100" customWidth="1"/>
    <col min="525" max="525" width="8.7109375" style="100" customWidth="1"/>
    <col min="526" max="526" width="1.42578125" style="100" customWidth="1"/>
    <col min="527" max="527" width="8.28515625" style="100" customWidth="1"/>
    <col min="528" max="528" width="0.85546875" style="100" customWidth="1"/>
    <col min="529" max="529" width="8.7109375" style="100" customWidth="1"/>
    <col min="530" max="530" width="1.42578125" style="100" customWidth="1"/>
    <col min="531" max="768" width="9.140625" style="100"/>
    <col min="769" max="769" width="2.28515625" style="100" customWidth="1"/>
    <col min="770" max="770" width="25.5703125" style="100" customWidth="1"/>
    <col min="771" max="771" width="8.28515625" style="100" customWidth="1"/>
    <col min="772" max="772" width="1" style="100" customWidth="1"/>
    <col min="773" max="773" width="8.7109375" style="100" customWidth="1"/>
    <col min="774" max="774" width="1.42578125" style="100" customWidth="1"/>
    <col min="775" max="775" width="8.28515625" style="100" customWidth="1"/>
    <col min="776" max="776" width="1.28515625" style="100" customWidth="1"/>
    <col min="777" max="777" width="8.7109375" style="100" customWidth="1"/>
    <col min="778" max="778" width="1.28515625" style="100" customWidth="1"/>
    <col min="779" max="779" width="8.28515625" style="100" customWidth="1"/>
    <col min="780" max="780" width="1.140625" style="100" customWidth="1"/>
    <col min="781" max="781" width="8.7109375" style="100" customWidth="1"/>
    <col min="782" max="782" width="1.42578125" style="100" customWidth="1"/>
    <col min="783" max="783" width="8.28515625" style="100" customWidth="1"/>
    <col min="784" max="784" width="0.85546875" style="100" customWidth="1"/>
    <col min="785" max="785" width="8.7109375" style="100" customWidth="1"/>
    <col min="786" max="786" width="1.42578125" style="100" customWidth="1"/>
    <col min="787" max="1024" width="9.140625" style="100"/>
    <col min="1025" max="1025" width="2.28515625" style="100" customWidth="1"/>
    <col min="1026" max="1026" width="25.5703125" style="100" customWidth="1"/>
    <col min="1027" max="1027" width="8.28515625" style="100" customWidth="1"/>
    <col min="1028" max="1028" width="1" style="100" customWidth="1"/>
    <col min="1029" max="1029" width="8.7109375" style="100" customWidth="1"/>
    <col min="1030" max="1030" width="1.42578125" style="100" customWidth="1"/>
    <col min="1031" max="1031" width="8.28515625" style="100" customWidth="1"/>
    <col min="1032" max="1032" width="1.28515625" style="100" customWidth="1"/>
    <col min="1033" max="1033" width="8.7109375" style="100" customWidth="1"/>
    <col min="1034" max="1034" width="1.28515625" style="100" customWidth="1"/>
    <col min="1035" max="1035" width="8.28515625" style="100" customWidth="1"/>
    <col min="1036" max="1036" width="1.140625" style="100" customWidth="1"/>
    <col min="1037" max="1037" width="8.7109375" style="100" customWidth="1"/>
    <col min="1038" max="1038" width="1.42578125" style="100" customWidth="1"/>
    <col min="1039" max="1039" width="8.28515625" style="100" customWidth="1"/>
    <col min="1040" max="1040" width="0.85546875" style="100" customWidth="1"/>
    <col min="1041" max="1041" width="8.7109375" style="100" customWidth="1"/>
    <col min="1042" max="1042" width="1.42578125" style="100" customWidth="1"/>
    <col min="1043" max="1280" width="9.140625" style="100"/>
    <col min="1281" max="1281" width="2.28515625" style="100" customWidth="1"/>
    <col min="1282" max="1282" width="25.5703125" style="100" customWidth="1"/>
    <col min="1283" max="1283" width="8.28515625" style="100" customWidth="1"/>
    <col min="1284" max="1284" width="1" style="100" customWidth="1"/>
    <col min="1285" max="1285" width="8.7109375" style="100" customWidth="1"/>
    <col min="1286" max="1286" width="1.42578125" style="100" customWidth="1"/>
    <col min="1287" max="1287" width="8.28515625" style="100" customWidth="1"/>
    <col min="1288" max="1288" width="1.28515625" style="100" customWidth="1"/>
    <col min="1289" max="1289" width="8.7109375" style="100" customWidth="1"/>
    <col min="1290" max="1290" width="1.28515625" style="100" customWidth="1"/>
    <col min="1291" max="1291" width="8.28515625" style="100" customWidth="1"/>
    <col min="1292" max="1292" width="1.140625" style="100" customWidth="1"/>
    <col min="1293" max="1293" width="8.7109375" style="100" customWidth="1"/>
    <col min="1294" max="1294" width="1.42578125" style="100" customWidth="1"/>
    <col min="1295" max="1295" width="8.28515625" style="100" customWidth="1"/>
    <col min="1296" max="1296" width="0.85546875" style="100" customWidth="1"/>
    <col min="1297" max="1297" width="8.7109375" style="100" customWidth="1"/>
    <col min="1298" max="1298" width="1.42578125" style="100" customWidth="1"/>
    <col min="1299" max="1536" width="9.140625" style="100"/>
    <col min="1537" max="1537" width="2.28515625" style="100" customWidth="1"/>
    <col min="1538" max="1538" width="25.5703125" style="100" customWidth="1"/>
    <col min="1539" max="1539" width="8.28515625" style="100" customWidth="1"/>
    <col min="1540" max="1540" width="1" style="100" customWidth="1"/>
    <col min="1541" max="1541" width="8.7109375" style="100" customWidth="1"/>
    <col min="1542" max="1542" width="1.42578125" style="100" customWidth="1"/>
    <col min="1543" max="1543" width="8.28515625" style="100" customWidth="1"/>
    <col min="1544" max="1544" width="1.28515625" style="100" customWidth="1"/>
    <col min="1545" max="1545" width="8.7109375" style="100" customWidth="1"/>
    <col min="1546" max="1546" width="1.28515625" style="100" customWidth="1"/>
    <col min="1547" max="1547" width="8.28515625" style="100" customWidth="1"/>
    <col min="1548" max="1548" width="1.140625" style="100" customWidth="1"/>
    <col min="1549" max="1549" width="8.7109375" style="100" customWidth="1"/>
    <col min="1550" max="1550" width="1.42578125" style="100" customWidth="1"/>
    <col min="1551" max="1551" width="8.28515625" style="100" customWidth="1"/>
    <col min="1552" max="1552" width="0.85546875" style="100" customWidth="1"/>
    <col min="1553" max="1553" width="8.7109375" style="100" customWidth="1"/>
    <col min="1554" max="1554" width="1.42578125" style="100" customWidth="1"/>
    <col min="1555" max="1792" width="9.140625" style="100"/>
    <col min="1793" max="1793" width="2.28515625" style="100" customWidth="1"/>
    <col min="1794" max="1794" width="25.5703125" style="100" customWidth="1"/>
    <col min="1795" max="1795" width="8.28515625" style="100" customWidth="1"/>
    <col min="1796" max="1796" width="1" style="100" customWidth="1"/>
    <col min="1797" max="1797" width="8.7109375" style="100" customWidth="1"/>
    <col min="1798" max="1798" width="1.42578125" style="100" customWidth="1"/>
    <col min="1799" max="1799" width="8.28515625" style="100" customWidth="1"/>
    <col min="1800" max="1800" width="1.28515625" style="100" customWidth="1"/>
    <col min="1801" max="1801" width="8.7109375" style="100" customWidth="1"/>
    <col min="1802" max="1802" width="1.28515625" style="100" customWidth="1"/>
    <col min="1803" max="1803" width="8.28515625" style="100" customWidth="1"/>
    <col min="1804" max="1804" width="1.140625" style="100" customWidth="1"/>
    <col min="1805" max="1805" width="8.7109375" style="100" customWidth="1"/>
    <col min="1806" max="1806" width="1.42578125" style="100" customWidth="1"/>
    <col min="1807" max="1807" width="8.28515625" style="100" customWidth="1"/>
    <col min="1808" max="1808" width="0.85546875" style="100" customWidth="1"/>
    <col min="1809" max="1809" width="8.7109375" style="100" customWidth="1"/>
    <col min="1810" max="1810" width="1.42578125" style="100" customWidth="1"/>
    <col min="1811" max="2048" width="9.140625" style="100"/>
    <col min="2049" max="2049" width="2.28515625" style="100" customWidth="1"/>
    <col min="2050" max="2050" width="25.5703125" style="100" customWidth="1"/>
    <col min="2051" max="2051" width="8.28515625" style="100" customWidth="1"/>
    <col min="2052" max="2052" width="1" style="100" customWidth="1"/>
    <col min="2053" max="2053" width="8.7109375" style="100" customWidth="1"/>
    <col min="2054" max="2054" width="1.42578125" style="100" customWidth="1"/>
    <col min="2055" max="2055" width="8.28515625" style="100" customWidth="1"/>
    <col min="2056" max="2056" width="1.28515625" style="100" customWidth="1"/>
    <col min="2057" max="2057" width="8.7109375" style="100" customWidth="1"/>
    <col min="2058" max="2058" width="1.28515625" style="100" customWidth="1"/>
    <col min="2059" max="2059" width="8.28515625" style="100" customWidth="1"/>
    <col min="2060" max="2060" width="1.140625" style="100" customWidth="1"/>
    <col min="2061" max="2061" width="8.7109375" style="100" customWidth="1"/>
    <col min="2062" max="2062" width="1.42578125" style="100" customWidth="1"/>
    <col min="2063" max="2063" width="8.28515625" style="100" customWidth="1"/>
    <col min="2064" max="2064" width="0.85546875" style="100" customWidth="1"/>
    <col min="2065" max="2065" width="8.7109375" style="100" customWidth="1"/>
    <col min="2066" max="2066" width="1.42578125" style="100" customWidth="1"/>
    <col min="2067" max="2304" width="9.140625" style="100"/>
    <col min="2305" max="2305" width="2.28515625" style="100" customWidth="1"/>
    <col min="2306" max="2306" width="25.5703125" style="100" customWidth="1"/>
    <col min="2307" max="2307" width="8.28515625" style="100" customWidth="1"/>
    <col min="2308" max="2308" width="1" style="100" customWidth="1"/>
    <col min="2309" max="2309" width="8.7109375" style="100" customWidth="1"/>
    <col min="2310" max="2310" width="1.42578125" style="100" customWidth="1"/>
    <col min="2311" max="2311" width="8.28515625" style="100" customWidth="1"/>
    <col min="2312" max="2312" width="1.28515625" style="100" customWidth="1"/>
    <col min="2313" max="2313" width="8.7109375" style="100" customWidth="1"/>
    <col min="2314" max="2314" width="1.28515625" style="100" customWidth="1"/>
    <col min="2315" max="2315" width="8.28515625" style="100" customWidth="1"/>
    <col min="2316" max="2316" width="1.140625" style="100" customWidth="1"/>
    <col min="2317" max="2317" width="8.7109375" style="100" customWidth="1"/>
    <col min="2318" max="2318" width="1.42578125" style="100" customWidth="1"/>
    <col min="2319" max="2319" width="8.28515625" style="100" customWidth="1"/>
    <col min="2320" max="2320" width="0.85546875" style="100" customWidth="1"/>
    <col min="2321" max="2321" width="8.7109375" style="100" customWidth="1"/>
    <col min="2322" max="2322" width="1.42578125" style="100" customWidth="1"/>
    <col min="2323" max="2560" width="9.140625" style="100"/>
    <col min="2561" max="2561" width="2.28515625" style="100" customWidth="1"/>
    <col min="2562" max="2562" width="25.5703125" style="100" customWidth="1"/>
    <col min="2563" max="2563" width="8.28515625" style="100" customWidth="1"/>
    <col min="2564" max="2564" width="1" style="100" customWidth="1"/>
    <col min="2565" max="2565" width="8.7109375" style="100" customWidth="1"/>
    <col min="2566" max="2566" width="1.42578125" style="100" customWidth="1"/>
    <col min="2567" max="2567" width="8.28515625" style="100" customWidth="1"/>
    <col min="2568" max="2568" width="1.28515625" style="100" customWidth="1"/>
    <col min="2569" max="2569" width="8.7109375" style="100" customWidth="1"/>
    <col min="2570" max="2570" width="1.28515625" style="100" customWidth="1"/>
    <col min="2571" max="2571" width="8.28515625" style="100" customWidth="1"/>
    <col min="2572" max="2572" width="1.140625" style="100" customWidth="1"/>
    <col min="2573" max="2573" width="8.7109375" style="100" customWidth="1"/>
    <col min="2574" max="2574" width="1.42578125" style="100" customWidth="1"/>
    <col min="2575" max="2575" width="8.28515625" style="100" customWidth="1"/>
    <col min="2576" max="2576" width="0.85546875" style="100" customWidth="1"/>
    <col min="2577" max="2577" width="8.7109375" style="100" customWidth="1"/>
    <col min="2578" max="2578" width="1.42578125" style="100" customWidth="1"/>
    <col min="2579" max="2816" width="9.140625" style="100"/>
    <col min="2817" max="2817" width="2.28515625" style="100" customWidth="1"/>
    <col min="2818" max="2818" width="25.5703125" style="100" customWidth="1"/>
    <col min="2819" max="2819" width="8.28515625" style="100" customWidth="1"/>
    <col min="2820" max="2820" width="1" style="100" customWidth="1"/>
    <col min="2821" max="2821" width="8.7109375" style="100" customWidth="1"/>
    <col min="2822" max="2822" width="1.42578125" style="100" customWidth="1"/>
    <col min="2823" max="2823" width="8.28515625" style="100" customWidth="1"/>
    <col min="2824" max="2824" width="1.28515625" style="100" customWidth="1"/>
    <col min="2825" max="2825" width="8.7109375" style="100" customWidth="1"/>
    <col min="2826" max="2826" width="1.28515625" style="100" customWidth="1"/>
    <col min="2827" max="2827" width="8.28515625" style="100" customWidth="1"/>
    <col min="2828" max="2828" width="1.140625" style="100" customWidth="1"/>
    <col min="2829" max="2829" width="8.7109375" style="100" customWidth="1"/>
    <col min="2830" max="2830" width="1.42578125" style="100" customWidth="1"/>
    <col min="2831" max="2831" width="8.28515625" style="100" customWidth="1"/>
    <col min="2832" max="2832" width="0.85546875" style="100" customWidth="1"/>
    <col min="2833" max="2833" width="8.7109375" style="100" customWidth="1"/>
    <col min="2834" max="2834" width="1.42578125" style="100" customWidth="1"/>
    <col min="2835" max="3072" width="9.140625" style="100"/>
    <col min="3073" max="3073" width="2.28515625" style="100" customWidth="1"/>
    <col min="3074" max="3074" width="25.5703125" style="100" customWidth="1"/>
    <col min="3075" max="3075" width="8.28515625" style="100" customWidth="1"/>
    <col min="3076" max="3076" width="1" style="100" customWidth="1"/>
    <col min="3077" max="3077" width="8.7109375" style="100" customWidth="1"/>
    <col min="3078" max="3078" width="1.42578125" style="100" customWidth="1"/>
    <col min="3079" max="3079" width="8.28515625" style="100" customWidth="1"/>
    <col min="3080" max="3080" width="1.28515625" style="100" customWidth="1"/>
    <col min="3081" max="3081" width="8.7109375" style="100" customWidth="1"/>
    <col min="3082" max="3082" width="1.28515625" style="100" customWidth="1"/>
    <col min="3083" max="3083" width="8.28515625" style="100" customWidth="1"/>
    <col min="3084" max="3084" width="1.140625" style="100" customWidth="1"/>
    <col min="3085" max="3085" width="8.7109375" style="100" customWidth="1"/>
    <col min="3086" max="3086" width="1.42578125" style="100" customWidth="1"/>
    <col min="3087" max="3087" width="8.28515625" style="100" customWidth="1"/>
    <col min="3088" max="3088" width="0.85546875" style="100" customWidth="1"/>
    <col min="3089" max="3089" width="8.7109375" style="100" customWidth="1"/>
    <col min="3090" max="3090" width="1.42578125" style="100" customWidth="1"/>
    <col min="3091" max="3328" width="9.140625" style="100"/>
    <col min="3329" max="3329" width="2.28515625" style="100" customWidth="1"/>
    <col min="3330" max="3330" width="25.5703125" style="100" customWidth="1"/>
    <col min="3331" max="3331" width="8.28515625" style="100" customWidth="1"/>
    <col min="3332" max="3332" width="1" style="100" customWidth="1"/>
    <col min="3333" max="3333" width="8.7109375" style="100" customWidth="1"/>
    <col min="3334" max="3334" width="1.42578125" style="100" customWidth="1"/>
    <col min="3335" max="3335" width="8.28515625" style="100" customWidth="1"/>
    <col min="3336" max="3336" width="1.28515625" style="100" customWidth="1"/>
    <col min="3337" max="3337" width="8.7109375" style="100" customWidth="1"/>
    <col min="3338" max="3338" width="1.28515625" style="100" customWidth="1"/>
    <col min="3339" max="3339" width="8.28515625" style="100" customWidth="1"/>
    <col min="3340" max="3340" width="1.140625" style="100" customWidth="1"/>
    <col min="3341" max="3341" width="8.7109375" style="100" customWidth="1"/>
    <col min="3342" max="3342" width="1.42578125" style="100" customWidth="1"/>
    <col min="3343" max="3343" width="8.28515625" style="100" customWidth="1"/>
    <col min="3344" max="3344" width="0.85546875" style="100" customWidth="1"/>
    <col min="3345" max="3345" width="8.7109375" style="100" customWidth="1"/>
    <col min="3346" max="3346" width="1.42578125" style="100" customWidth="1"/>
    <col min="3347" max="3584" width="9.140625" style="100"/>
    <col min="3585" max="3585" width="2.28515625" style="100" customWidth="1"/>
    <col min="3586" max="3586" width="25.5703125" style="100" customWidth="1"/>
    <col min="3587" max="3587" width="8.28515625" style="100" customWidth="1"/>
    <col min="3588" max="3588" width="1" style="100" customWidth="1"/>
    <col min="3589" max="3589" width="8.7109375" style="100" customWidth="1"/>
    <col min="3590" max="3590" width="1.42578125" style="100" customWidth="1"/>
    <col min="3591" max="3591" width="8.28515625" style="100" customWidth="1"/>
    <col min="3592" max="3592" width="1.28515625" style="100" customWidth="1"/>
    <col min="3593" max="3593" width="8.7109375" style="100" customWidth="1"/>
    <col min="3594" max="3594" width="1.28515625" style="100" customWidth="1"/>
    <col min="3595" max="3595" width="8.28515625" style="100" customWidth="1"/>
    <col min="3596" max="3596" width="1.140625" style="100" customWidth="1"/>
    <col min="3597" max="3597" width="8.7109375" style="100" customWidth="1"/>
    <col min="3598" max="3598" width="1.42578125" style="100" customWidth="1"/>
    <col min="3599" max="3599" width="8.28515625" style="100" customWidth="1"/>
    <col min="3600" max="3600" width="0.85546875" style="100" customWidth="1"/>
    <col min="3601" max="3601" width="8.7109375" style="100" customWidth="1"/>
    <col min="3602" max="3602" width="1.42578125" style="100" customWidth="1"/>
    <col min="3603" max="3840" width="9.140625" style="100"/>
    <col min="3841" max="3841" width="2.28515625" style="100" customWidth="1"/>
    <col min="3842" max="3842" width="25.5703125" style="100" customWidth="1"/>
    <col min="3843" max="3843" width="8.28515625" style="100" customWidth="1"/>
    <col min="3844" max="3844" width="1" style="100" customWidth="1"/>
    <col min="3845" max="3845" width="8.7109375" style="100" customWidth="1"/>
    <col min="3846" max="3846" width="1.42578125" style="100" customWidth="1"/>
    <col min="3847" max="3847" width="8.28515625" style="100" customWidth="1"/>
    <col min="3848" max="3848" width="1.28515625" style="100" customWidth="1"/>
    <col min="3849" max="3849" width="8.7109375" style="100" customWidth="1"/>
    <col min="3850" max="3850" width="1.28515625" style="100" customWidth="1"/>
    <col min="3851" max="3851" width="8.28515625" style="100" customWidth="1"/>
    <col min="3852" max="3852" width="1.140625" style="100" customWidth="1"/>
    <col min="3853" max="3853" width="8.7109375" style="100" customWidth="1"/>
    <col min="3854" max="3854" width="1.42578125" style="100" customWidth="1"/>
    <col min="3855" max="3855" width="8.28515625" style="100" customWidth="1"/>
    <col min="3856" max="3856" width="0.85546875" style="100" customWidth="1"/>
    <col min="3857" max="3857" width="8.7109375" style="100" customWidth="1"/>
    <col min="3858" max="3858" width="1.42578125" style="100" customWidth="1"/>
    <col min="3859" max="4096" width="9.140625" style="100"/>
    <col min="4097" max="4097" width="2.28515625" style="100" customWidth="1"/>
    <col min="4098" max="4098" width="25.5703125" style="100" customWidth="1"/>
    <col min="4099" max="4099" width="8.28515625" style="100" customWidth="1"/>
    <col min="4100" max="4100" width="1" style="100" customWidth="1"/>
    <col min="4101" max="4101" width="8.7109375" style="100" customWidth="1"/>
    <col min="4102" max="4102" width="1.42578125" style="100" customWidth="1"/>
    <col min="4103" max="4103" width="8.28515625" style="100" customWidth="1"/>
    <col min="4104" max="4104" width="1.28515625" style="100" customWidth="1"/>
    <col min="4105" max="4105" width="8.7109375" style="100" customWidth="1"/>
    <col min="4106" max="4106" width="1.28515625" style="100" customWidth="1"/>
    <col min="4107" max="4107" width="8.28515625" style="100" customWidth="1"/>
    <col min="4108" max="4108" width="1.140625" style="100" customWidth="1"/>
    <col min="4109" max="4109" width="8.7109375" style="100" customWidth="1"/>
    <col min="4110" max="4110" width="1.42578125" style="100" customWidth="1"/>
    <col min="4111" max="4111" width="8.28515625" style="100" customWidth="1"/>
    <col min="4112" max="4112" width="0.85546875" style="100" customWidth="1"/>
    <col min="4113" max="4113" width="8.7109375" style="100" customWidth="1"/>
    <col min="4114" max="4114" width="1.42578125" style="100" customWidth="1"/>
    <col min="4115" max="4352" width="9.140625" style="100"/>
    <col min="4353" max="4353" width="2.28515625" style="100" customWidth="1"/>
    <col min="4354" max="4354" width="25.5703125" style="100" customWidth="1"/>
    <col min="4355" max="4355" width="8.28515625" style="100" customWidth="1"/>
    <col min="4356" max="4356" width="1" style="100" customWidth="1"/>
    <col min="4357" max="4357" width="8.7109375" style="100" customWidth="1"/>
    <col min="4358" max="4358" width="1.42578125" style="100" customWidth="1"/>
    <col min="4359" max="4359" width="8.28515625" style="100" customWidth="1"/>
    <col min="4360" max="4360" width="1.28515625" style="100" customWidth="1"/>
    <col min="4361" max="4361" width="8.7109375" style="100" customWidth="1"/>
    <col min="4362" max="4362" width="1.28515625" style="100" customWidth="1"/>
    <col min="4363" max="4363" width="8.28515625" style="100" customWidth="1"/>
    <col min="4364" max="4364" width="1.140625" style="100" customWidth="1"/>
    <col min="4365" max="4365" width="8.7109375" style="100" customWidth="1"/>
    <col min="4366" max="4366" width="1.42578125" style="100" customWidth="1"/>
    <col min="4367" max="4367" width="8.28515625" style="100" customWidth="1"/>
    <col min="4368" max="4368" width="0.85546875" style="100" customWidth="1"/>
    <col min="4369" max="4369" width="8.7109375" style="100" customWidth="1"/>
    <col min="4370" max="4370" width="1.42578125" style="100" customWidth="1"/>
    <col min="4371" max="4608" width="9.140625" style="100"/>
    <col min="4609" max="4609" width="2.28515625" style="100" customWidth="1"/>
    <col min="4610" max="4610" width="25.5703125" style="100" customWidth="1"/>
    <col min="4611" max="4611" width="8.28515625" style="100" customWidth="1"/>
    <col min="4612" max="4612" width="1" style="100" customWidth="1"/>
    <col min="4613" max="4613" width="8.7109375" style="100" customWidth="1"/>
    <col min="4614" max="4614" width="1.42578125" style="100" customWidth="1"/>
    <col min="4615" max="4615" width="8.28515625" style="100" customWidth="1"/>
    <col min="4616" max="4616" width="1.28515625" style="100" customWidth="1"/>
    <col min="4617" max="4617" width="8.7109375" style="100" customWidth="1"/>
    <col min="4618" max="4618" width="1.28515625" style="100" customWidth="1"/>
    <col min="4619" max="4619" width="8.28515625" style="100" customWidth="1"/>
    <col min="4620" max="4620" width="1.140625" style="100" customWidth="1"/>
    <col min="4621" max="4621" width="8.7109375" style="100" customWidth="1"/>
    <col min="4622" max="4622" width="1.42578125" style="100" customWidth="1"/>
    <col min="4623" max="4623" width="8.28515625" style="100" customWidth="1"/>
    <col min="4624" max="4624" width="0.85546875" style="100" customWidth="1"/>
    <col min="4625" max="4625" width="8.7109375" style="100" customWidth="1"/>
    <col min="4626" max="4626" width="1.42578125" style="100" customWidth="1"/>
    <col min="4627" max="4864" width="9.140625" style="100"/>
    <col min="4865" max="4865" width="2.28515625" style="100" customWidth="1"/>
    <col min="4866" max="4866" width="25.5703125" style="100" customWidth="1"/>
    <col min="4867" max="4867" width="8.28515625" style="100" customWidth="1"/>
    <col min="4868" max="4868" width="1" style="100" customWidth="1"/>
    <col min="4869" max="4869" width="8.7109375" style="100" customWidth="1"/>
    <col min="4870" max="4870" width="1.42578125" style="100" customWidth="1"/>
    <col min="4871" max="4871" width="8.28515625" style="100" customWidth="1"/>
    <col min="4872" max="4872" width="1.28515625" style="100" customWidth="1"/>
    <col min="4873" max="4873" width="8.7109375" style="100" customWidth="1"/>
    <col min="4874" max="4874" width="1.28515625" style="100" customWidth="1"/>
    <col min="4875" max="4875" width="8.28515625" style="100" customWidth="1"/>
    <col min="4876" max="4876" width="1.140625" style="100" customWidth="1"/>
    <col min="4877" max="4877" width="8.7109375" style="100" customWidth="1"/>
    <col min="4878" max="4878" width="1.42578125" style="100" customWidth="1"/>
    <col min="4879" max="4879" width="8.28515625" style="100" customWidth="1"/>
    <col min="4880" max="4880" width="0.85546875" style="100" customWidth="1"/>
    <col min="4881" max="4881" width="8.7109375" style="100" customWidth="1"/>
    <col min="4882" max="4882" width="1.42578125" style="100" customWidth="1"/>
    <col min="4883" max="5120" width="9.140625" style="100"/>
    <col min="5121" max="5121" width="2.28515625" style="100" customWidth="1"/>
    <col min="5122" max="5122" width="25.5703125" style="100" customWidth="1"/>
    <col min="5123" max="5123" width="8.28515625" style="100" customWidth="1"/>
    <col min="5124" max="5124" width="1" style="100" customWidth="1"/>
    <col min="5125" max="5125" width="8.7109375" style="100" customWidth="1"/>
    <col min="5126" max="5126" width="1.42578125" style="100" customWidth="1"/>
    <col min="5127" max="5127" width="8.28515625" style="100" customWidth="1"/>
    <col min="5128" max="5128" width="1.28515625" style="100" customWidth="1"/>
    <col min="5129" max="5129" width="8.7109375" style="100" customWidth="1"/>
    <col min="5130" max="5130" width="1.28515625" style="100" customWidth="1"/>
    <col min="5131" max="5131" width="8.28515625" style="100" customWidth="1"/>
    <col min="5132" max="5132" width="1.140625" style="100" customWidth="1"/>
    <col min="5133" max="5133" width="8.7109375" style="100" customWidth="1"/>
    <col min="5134" max="5134" width="1.42578125" style="100" customWidth="1"/>
    <col min="5135" max="5135" width="8.28515625" style="100" customWidth="1"/>
    <col min="5136" max="5136" width="0.85546875" style="100" customWidth="1"/>
    <col min="5137" max="5137" width="8.7109375" style="100" customWidth="1"/>
    <col min="5138" max="5138" width="1.42578125" style="100" customWidth="1"/>
    <col min="5139" max="5376" width="9.140625" style="100"/>
    <col min="5377" max="5377" width="2.28515625" style="100" customWidth="1"/>
    <col min="5378" max="5378" width="25.5703125" style="100" customWidth="1"/>
    <col min="5379" max="5379" width="8.28515625" style="100" customWidth="1"/>
    <col min="5380" max="5380" width="1" style="100" customWidth="1"/>
    <col min="5381" max="5381" width="8.7109375" style="100" customWidth="1"/>
    <col min="5382" max="5382" width="1.42578125" style="100" customWidth="1"/>
    <col min="5383" max="5383" width="8.28515625" style="100" customWidth="1"/>
    <col min="5384" max="5384" width="1.28515625" style="100" customWidth="1"/>
    <col min="5385" max="5385" width="8.7109375" style="100" customWidth="1"/>
    <col min="5386" max="5386" width="1.28515625" style="100" customWidth="1"/>
    <col min="5387" max="5387" width="8.28515625" style="100" customWidth="1"/>
    <col min="5388" max="5388" width="1.140625" style="100" customWidth="1"/>
    <col min="5389" max="5389" width="8.7109375" style="100" customWidth="1"/>
    <col min="5390" max="5390" width="1.42578125" style="100" customWidth="1"/>
    <col min="5391" max="5391" width="8.28515625" style="100" customWidth="1"/>
    <col min="5392" max="5392" width="0.85546875" style="100" customWidth="1"/>
    <col min="5393" max="5393" width="8.7109375" style="100" customWidth="1"/>
    <col min="5394" max="5394" width="1.42578125" style="100" customWidth="1"/>
    <col min="5395" max="5632" width="9.140625" style="100"/>
    <col min="5633" max="5633" width="2.28515625" style="100" customWidth="1"/>
    <col min="5634" max="5634" width="25.5703125" style="100" customWidth="1"/>
    <col min="5635" max="5635" width="8.28515625" style="100" customWidth="1"/>
    <col min="5636" max="5636" width="1" style="100" customWidth="1"/>
    <col min="5637" max="5637" width="8.7109375" style="100" customWidth="1"/>
    <col min="5638" max="5638" width="1.42578125" style="100" customWidth="1"/>
    <col min="5639" max="5639" width="8.28515625" style="100" customWidth="1"/>
    <col min="5640" max="5640" width="1.28515625" style="100" customWidth="1"/>
    <col min="5641" max="5641" width="8.7109375" style="100" customWidth="1"/>
    <col min="5642" max="5642" width="1.28515625" style="100" customWidth="1"/>
    <col min="5643" max="5643" width="8.28515625" style="100" customWidth="1"/>
    <col min="5644" max="5644" width="1.140625" style="100" customWidth="1"/>
    <col min="5645" max="5645" width="8.7109375" style="100" customWidth="1"/>
    <col min="5646" max="5646" width="1.42578125" style="100" customWidth="1"/>
    <col min="5647" max="5647" width="8.28515625" style="100" customWidth="1"/>
    <col min="5648" max="5648" width="0.85546875" style="100" customWidth="1"/>
    <col min="5649" max="5649" width="8.7109375" style="100" customWidth="1"/>
    <col min="5650" max="5650" width="1.42578125" style="100" customWidth="1"/>
    <col min="5651" max="5888" width="9.140625" style="100"/>
    <col min="5889" max="5889" width="2.28515625" style="100" customWidth="1"/>
    <col min="5890" max="5890" width="25.5703125" style="100" customWidth="1"/>
    <col min="5891" max="5891" width="8.28515625" style="100" customWidth="1"/>
    <col min="5892" max="5892" width="1" style="100" customWidth="1"/>
    <col min="5893" max="5893" width="8.7109375" style="100" customWidth="1"/>
    <col min="5894" max="5894" width="1.42578125" style="100" customWidth="1"/>
    <col min="5895" max="5895" width="8.28515625" style="100" customWidth="1"/>
    <col min="5896" max="5896" width="1.28515625" style="100" customWidth="1"/>
    <col min="5897" max="5897" width="8.7109375" style="100" customWidth="1"/>
    <col min="5898" max="5898" width="1.28515625" style="100" customWidth="1"/>
    <col min="5899" max="5899" width="8.28515625" style="100" customWidth="1"/>
    <col min="5900" max="5900" width="1.140625" style="100" customWidth="1"/>
    <col min="5901" max="5901" width="8.7109375" style="100" customWidth="1"/>
    <col min="5902" max="5902" width="1.42578125" style="100" customWidth="1"/>
    <col min="5903" max="5903" width="8.28515625" style="100" customWidth="1"/>
    <col min="5904" max="5904" width="0.85546875" style="100" customWidth="1"/>
    <col min="5905" max="5905" width="8.7109375" style="100" customWidth="1"/>
    <col min="5906" max="5906" width="1.42578125" style="100" customWidth="1"/>
    <col min="5907" max="6144" width="9.140625" style="100"/>
    <col min="6145" max="6145" width="2.28515625" style="100" customWidth="1"/>
    <col min="6146" max="6146" width="25.5703125" style="100" customWidth="1"/>
    <col min="6147" max="6147" width="8.28515625" style="100" customWidth="1"/>
    <col min="6148" max="6148" width="1" style="100" customWidth="1"/>
    <col min="6149" max="6149" width="8.7109375" style="100" customWidth="1"/>
    <col min="6150" max="6150" width="1.42578125" style="100" customWidth="1"/>
    <col min="6151" max="6151" width="8.28515625" style="100" customWidth="1"/>
    <col min="6152" max="6152" width="1.28515625" style="100" customWidth="1"/>
    <col min="6153" max="6153" width="8.7109375" style="100" customWidth="1"/>
    <col min="6154" max="6154" width="1.28515625" style="100" customWidth="1"/>
    <col min="6155" max="6155" width="8.28515625" style="100" customWidth="1"/>
    <col min="6156" max="6156" width="1.140625" style="100" customWidth="1"/>
    <col min="6157" max="6157" width="8.7109375" style="100" customWidth="1"/>
    <col min="6158" max="6158" width="1.42578125" style="100" customWidth="1"/>
    <col min="6159" max="6159" width="8.28515625" style="100" customWidth="1"/>
    <col min="6160" max="6160" width="0.85546875" style="100" customWidth="1"/>
    <col min="6161" max="6161" width="8.7109375" style="100" customWidth="1"/>
    <col min="6162" max="6162" width="1.42578125" style="100" customWidth="1"/>
    <col min="6163" max="6400" width="9.140625" style="100"/>
    <col min="6401" max="6401" width="2.28515625" style="100" customWidth="1"/>
    <col min="6402" max="6402" width="25.5703125" style="100" customWidth="1"/>
    <col min="6403" max="6403" width="8.28515625" style="100" customWidth="1"/>
    <col min="6404" max="6404" width="1" style="100" customWidth="1"/>
    <col min="6405" max="6405" width="8.7109375" style="100" customWidth="1"/>
    <col min="6406" max="6406" width="1.42578125" style="100" customWidth="1"/>
    <col min="6407" max="6407" width="8.28515625" style="100" customWidth="1"/>
    <col min="6408" max="6408" width="1.28515625" style="100" customWidth="1"/>
    <col min="6409" max="6409" width="8.7109375" style="100" customWidth="1"/>
    <col min="6410" max="6410" width="1.28515625" style="100" customWidth="1"/>
    <col min="6411" max="6411" width="8.28515625" style="100" customWidth="1"/>
    <col min="6412" max="6412" width="1.140625" style="100" customWidth="1"/>
    <col min="6413" max="6413" width="8.7109375" style="100" customWidth="1"/>
    <col min="6414" max="6414" width="1.42578125" style="100" customWidth="1"/>
    <col min="6415" max="6415" width="8.28515625" style="100" customWidth="1"/>
    <col min="6416" max="6416" width="0.85546875" style="100" customWidth="1"/>
    <col min="6417" max="6417" width="8.7109375" style="100" customWidth="1"/>
    <col min="6418" max="6418" width="1.42578125" style="100" customWidth="1"/>
    <col min="6419" max="6656" width="9.140625" style="100"/>
    <col min="6657" max="6657" width="2.28515625" style="100" customWidth="1"/>
    <col min="6658" max="6658" width="25.5703125" style="100" customWidth="1"/>
    <col min="6659" max="6659" width="8.28515625" style="100" customWidth="1"/>
    <col min="6660" max="6660" width="1" style="100" customWidth="1"/>
    <col min="6661" max="6661" width="8.7109375" style="100" customWidth="1"/>
    <col min="6662" max="6662" width="1.42578125" style="100" customWidth="1"/>
    <col min="6663" max="6663" width="8.28515625" style="100" customWidth="1"/>
    <col min="6664" max="6664" width="1.28515625" style="100" customWidth="1"/>
    <col min="6665" max="6665" width="8.7109375" style="100" customWidth="1"/>
    <col min="6666" max="6666" width="1.28515625" style="100" customWidth="1"/>
    <col min="6667" max="6667" width="8.28515625" style="100" customWidth="1"/>
    <col min="6668" max="6668" width="1.140625" style="100" customWidth="1"/>
    <col min="6669" max="6669" width="8.7109375" style="100" customWidth="1"/>
    <col min="6670" max="6670" width="1.42578125" style="100" customWidth="1"/>
    <col min="6671" max="6671" width="8.28515625" style="100" customWidth="1"/>
    <col min="6672" max="6672" width="0.85546875" style="100" customWidth="1"/>
    <col min="6673" max="6673" width="8.7109375" style="100" customWidth="1"/>
    <col min="6674" max="6674" width="1.42578125" style="100" customWidth="1"/>
    <col min="6675" max="6912" width="9.140625" style="100"/>
    <col min="6913" max="6913" width="2.28515625" style="100" customWidth="1"/>
    <col min="6914" max="6914" width="25.5703125" style="100" customWidth="1"/>
    <col min="6915" max="6915" width="8.28515625" style="100" customWidth="1"/>
    <col min="6916" max="6916" width="1" style="100" customWidth="1"/>
    <col min="6917" max="6917" width="8.7109375" style="100" customWidth="1"/>
    <col min="6918" max="6918" width="1.42578125" style="100" customWidth="1"/>
    <col min="6919" max="6919" width="8.28515625" style="100" customWidth="1"/>
    <col min="6920" max="6920" width="1.28515625" style="100" customWidth="1"/>
    <col min="6921" max="6921" width="8.7109375" style="100" customWidth="1"/>
    <col min="6922" max="6922" width="1.28515625" style="100" customWidth="1"/>
    <col min="6923" max="6923" width="8.28515625" style="100" customWidth="1"/>
    <col min="6924" max="6924" width="1.140625" style="100" customWidth="1"/>
    <col min="6925" max="6925" width="8.7109375" style="100" customWidth="1"/>
    <col min="6926" max="6926" width="1.42578125" style="100" customWidth="1"/>
    <col min="6927" max="6927" width="8.28515625" style="100" customWidth="1"/>
    <col min="6928" max="6928" width="0.85546875" style="100" customWidth="1"/>
    <col min="6929" max="6929" width="8.7109375" style="100" customWidth="1"/>
    <col min="6930" max="6930" width="1.42578125" style="100" customWidth="1"/>
    <col min="6931" max="7168" width="9.140625" style="100"/>
    <col min="7169" max="7169" width="2.28515625" style="100" customWidth="1"/>
    <col min="7170" max="7170" width="25.5703125" style="100" customWidth="1"/>
    <col min="7171" max="7171" width="8.28515625" style="100" customWidth="1"/>
    <col min="7172" max="7172" width="1" style="100" customWidth="1"/>
    <col min="7173" max="7173" width="8.7109375" style="100" customWidth="1"/>
    <col min="7174" max="7174" width="1.42578125" style="100" customWidth="1"/>
    <col min="7175" max="7175" width="8.28515625" style="100" customWidth="1"/>
    <col min="7176" max="7176" width="1.28515625" style="100" customWidth="1"/>
    <col min="7177" max="7177" width="8.7109375" style="100" customWidth="1"/>
    <col min="7178" max="7178" width="1.28515625" style="100" customWidth="1"/>
    <col min="7179" max="7179" width="8.28515625" style="100" customWidth="1"/>
    <col min="7180" max="7180" width="1.140625" style="100" customWidth="1"/>
    <col min="7181" max="7181" width="8.7109375" style="100" customWidth="1"/>
    <col min="7182" max="7182" width="1.42578125" style="100" customWidth="1"/>
    <col min="7183" max="7183" width="8.28515625" style="100" customWidth="1"/>
    <col min="7184" max="7184" width="0.85546875" style="100" customWidth="1"/>
    <col min="7185" max="7185" width="8.7109375" style="100" customWidth="1"/>
    <col min="7186" max="7186" width="1.42578125" style="100" customWidth="1"/>
    <col min="7187" max="7424" width="9.140625" style="100"/>
    <col min="7425" max="7425" width="2.28515625" style="100" customWidth="1"/>
    <col min="7426" max="7426" width="25.5703125" style="100" customWidth="1"/>
    <col min="7427" max="7427" width="8.28515625" style="100" customWidth="1"/>
    <col min="7428" max="7428" width="1" style="100" customWidth="1"/>
    <col min="7429" max="7429" width="8.7109375" style="100" customWidth="1"/>
    <col min="7430" max="7430" width="1.42578125" style="100" customWidth="1"/>
    <col min="7431" max="7431" width="8.28515625" style="100" customWidth="1"/>
    <col min="7432" max="7432" width="1.28515625" style="100" customWidth="1"/>
    <col min="7433" max="7433" width="8.7109375" style="100" customWidth="1"/>
    <col min="7434" max="7434" width="1.28515625" style="100" customWidth="1"/>
    <col min="7435" max="7435" width="8.28515625" style="100" customWidth="1"/>
    <col min="7436" max="7436" width="1.140625" style="100" customWidth="1"/>
    <col min="7437" max="7437" width="8.7109375" style="100" customWidth="1"/>
    <col min="7438" max="7438" width="1.42578125" style="100" customWidth="1"/>
    <col min="7439" max="7439" width="8.28515625" style="100" customWidth="1"/>
    <col min="7440" max="7440" width="0.85546875" style="100" customWidth="1"/>
    <col min="7441" max="7441" width="8.7109375" style="100" customWidth="1"/>
    <col min="7442" max="7442" width="1.42578125" style="100" customWidth="1"/>
    <col min="7443" max="7680" width="9.140625" style="100"/>
    <col min="7681" max="7681" width="2.28515625" style="100" customWidth="1"/>
    <col min="7682" max="7682" width="25.5703125" style="100" customWidth="1"/>
    <col min="7683" max="7683" width="8.28515625" style="100" customWidth="1"/>
    <col min="7684" max="7684" width="1" style="100" customWidth="1"/>
    <col min="7685" max="7685" width="8.7109375" style="100" customWidth="1"/>
    <col min="7686" max="7686" width="1.42578125" style="100" customWidth="1"/>
    <col min="7687" max="7687" width="8.28515625" style="100" customWidth="1"/>
    <col min="7688" max="7688" width="1.28515625" style="100" customWidth="1"/>
    <col min="7689" max="7689" width="8.7109375" style="100" customWidth="1"/>
    <col min="7690" max="7690" width="1.28515625" style="100" customWidth="1"/>
    <col min="7691" max="7691" width="8.28515625" style="100" customWidth="1"/>
    <col min="7692" max="7692" width="1.140625" style="100" customWidth="1"/>
    <col min="7693" max="7693" width="8.7109375" style="100" customWidth="1"/>
    <col min="7694" max="7694" width="1.42578125" style="100" customWidth="1"/>
    <col min="7695" max="7695" width="8.28515625" style="100" customWidth="1"/>
    <col min="7696" max="7696" width="0.85546875" style="100" customWidth="1"/>
    <col min="7697" max="7697" width="8.7109375" style="100" customWidth="1"/>
    <col min="7698" max="7698" width="1.42578125" style="100" customWidth="1"/>
    <col min="7699" max="7936" width="9.140625" style="100"/>
    <col min="7937" max="7937" width="2.28515625" style="100" customWidth="1"/>
    <col min="7938" max="7938" width="25.5703125" style="100" customWidth="1"/>
    <col min="7939" max="7939" width="8.28515625" style="100" customWidth="1"/>
    <col min="7940" max="7940" width="1" style="100" customWidth="1"/>
    <col min="7941" max="7941" width="8.7109375" style="100" customWidth="1"/>
    <col min="7942" max="7942" width="1.42578125" style="100" customWidth="1"/>
    <col min="7943" max="7943" width="8.28515625" style="100" customWidth="1"/>
    <col min="7944" max="7944" width="1.28515625" style="100" customWidth="1"/>
    <col min="7945" max="7945" width="8.7109375" style="100" customWidth="1"/>
    <col min="7946" max="7946" width="1.28515625" style="100" customWidth="1"/>
    <col min="7947" max="7947" width="8.28515625" style="100" customWidth="1"/>
    <col min="7948" max="7948" width="1.140625" style="100" customWidth="1"/>
    <col min="7949" max="7949" width="8.7109375" style="100" customWidth="1"/>
    <col min="7950" max="7950" width="1.42578125" style="100" customWidth="1"/>
    <col min="7951" max="7951" width="8.28515625" style="100" customWidth="1"/>
    <col min="7952" max="7952" width="0.85546875" style="100" customWidth="1"/>
    <col min="7953" max="7953" width="8.7109375" style="100" customWidth="1"/>
    <col min="7954" max="7954" width="1.42578125" style="100" customWidth="1"/>
    <col min="7955" max="8192" width="9.140625" style="100"/>
    <col min="8193" max="8193" width="2.28515625" style="100" customWidth="1"/>
    <col min="8194" max="8194" width="25.5703125" style="100" customWidth="1"/>
    <col min="8195" max="8195" width="8.28515625" style="100" customWidth="1"/>
    <col min="8196" max="8196" width="1" style="100" customWidth="1"/>
    <col min="8197" max="8197" width="8.7109375" style="100" customWidth="1"/>
    <col min="8198" max="8198" width="1.42578125" style="100" customWidth="1"/>
    <col min="8199" max="8199" width="8.28515625" style="100" customWidth="1"/>
    <col min="8200" max="8200" width="1.28515625" style="100" customWidth="1"/>
    <col min="8201" max="8201" width="8.7109375" style="100" customWidth="1"/>
    <col min="8202" max="8202" width="1.28515625" style="100" customWidth="1"/>
    <col min="8203" max="8203" width="8.28515625" style="100" customWidth="1"/>
    <col min="8204" max="8204" width="1.140625" style="100" customWidth="1"/>
    <col min="8205" max="8205" width="8.7109375" style="100" customWidth="1"/>
    <col min="8206" max="8206" width="1.42578125" style="100" customWidth="1"/>
    <col min="8207" max="8207" width="8.28515625" style="100" customWidth="1"/>
    <col min="8208" max="8208" width="0.85546875" style="100" customWidth="1"/>
    <col min="8209" max="8209" width="8.7109375" style="100" customWidth="1"/>
    <col min="8210" max="8210" width="1.42578125" style="100" customWidth="1"/>
    <col min="8211" max="8448" width="9.140625" style="100"/>
    <col min="8449" max="8449" width="2.28515625" style="100" customWidth="1"/>
    <col min="8450" max="8450" width="25.5703125" style="100" customWidth="1"/>
    <col min="8451" max="8451" width="8.28515625" style="100" customWidth="1"/>
    <col min="8452" max="8452" width="1" style="100" customWidth="1"/>
    <col min="8453" max="8453" width="8.7109375" style="100" customWidth="1"/>
    <col min="8454" max="8454" width="1.42578125" style="100" customWidth="1"/>
    <col min="8455" max="8455" width="8.28515625" style="100" customWidth="1"/>
    <col min="8456" max="8456" width="1.28515625" style="100" customWidth="1"/>
    <col min="8457" max="8457" width="8.7109375" style="100" customWidth="1"/>
    <col min="8458" max="8458" width="1.28515625" style="100" customWidth="1"/>
    <col min="8459" max="8459" width="8.28515625" style="100" customWidth="1"/>
    <col min="8460" max="8460" width="1.140625" style="100" customWidth="1"/>
    <col min="8461" max="8461" width="8.7109375" style="100" customWidth="1"/>
    <col min="8462" max="8462" width="1.42578125" style="100" customWidth="1"/>
    <col min="8463" max="8463" width="8.28515625" style="100" customWidth="1"/>
    <col min="8464" max="8464" width="0.85546875" style="100" customWidth="1"/>
    <col min="8465" max="8465" width="8.7109375" style="100" customWidth="1"/>
    <col min="8466" max="8466" width="1.42578125" style="100" customWidth="1"/>
    <col min="8467" max="8704" width="9.140625" style="100"/>
    <col min="8705" max="8705" width="2.28515625" style="100" customWidth="1"/>
    <col min="8706" max="8706" width="25.5703125" style="100" customWidth="1"/>
    <col min="8707" max="8707" width="8.28515625" style="100" customWidth="1"/>
    <col min="8708" max="8708" width="1" style="100" customWidth="1"/>
    <col min="8709" max="8709" width="8.7109375" style="100" customWidth="1"/>
    <col min="8710" max="8710" width="1.42578125" style="100" customWidth="1"/>
    <col min="8711" max="8711" width="8.28515625" style="100" customWidth="1"/>
    <col min="8712" max="8712" width="1.28515625" style="100" customWidth="1"/>
    <col min="8713" max="8713" width="8.7109375" style="100" customWidth="1"/>
    <col min="8714" max="8714" width="1.28515625" style="100" customWidth="1"/>
    <col min="8715" max="8715" width="8.28515625" style="100" customWidth="1"/>
    <col min="8716" max="8716" width="1.140625" style="100" customWidth="1"/>
    <col min="8717" max="8717" width="8.7109375" style="100" customWidth="1"/>
    <col min="8718" max="8718" width="1.42578125" style="100" customWidth="1"/>
    <col min="8719" max="8719" width="8.28515625" style="100" customWidth="1"/>
    <col min="8720" max="8720" width="0.85546875" style="100" customWidth="1"/>
    <col min="8721" max="8721" width="8.7109375" style="100" customWidth="1"/>
    <col min="8722" max="8722" width="1.42578125" style="100" customWidth="1"/>
    <col min="8723" max="8960" width="9.140625" style="100"/>
    <col min="8961" max="8961" width="2.28515625" style="100" customWidth="1"/>
    <col min="8962" max="8962" width="25.5703125" style="100" customWidth="1"/>
    <col min="8963" max="8963" width="8.28515625" style="100" customWidth="1"/>
    <col min="8964" max="8964" width="1" style="100" customWidth="1"/>
    <col min="8965" max="8965" width="8.7109375" style="100" customWidth="1"/>
    <col min="8966" max="8966" width="1.42578125" style="100" customWidth="1"/>
    <col min="8967" max="8967" width="8.28515625" style="100" customWidth="1"/>
    <col min="8968" max="8968" width="1.28515625" style="100" customWidth="1"/>
    <col min="8969" max="8969" width="8.7109375" style="100" customWidth="1"/>
    <col min="8970" max="8970" width="1.28515625" style="100" customWidth="1"/>
    <col min="8971" max="8971" width="8.28515625" style="100" customWidth="1"/>
    <col min="8972" max="8972" width="1.140625" style="100" customWidth="1"/>
    <col min="8973" max="8973" width="8.7109375" style="100" customWidth="1"/>
    <col min="8974" max="8974" width="1.42578125" style="100" customWidth="1"/>
    <col min="8975" max="8975" width="8.28515625" style="100" customWidth="1"/>
    <col min="8976" max="8976" width="0.85546875" style="100" customWidth="1"/>
    <col min="8977" max="8977" width="8.7109375" style="100" customWidth="1"/>
    <col min="8978" max="8978" width="1.42578125" style="100" customWidth="1"/>
    <col min="8979" max="9216" width="9.140625" style="100"/>
    <col min="9217" max="9217" width="2.28515625" style="100" customWidth="1"/>
    <col min="9218" max="9218" width="25.5703125" style="100" customWidth="1"/>
    <col min="9219" max="9219" width="8.28515625" style="100" customWidth="1"/>
    <col min="9220" max="9220" width="1" style="100" customWidth="1"/>
    <col min="9221" max="9221" width="8.7109375" style="100" customWidth="1"/>
    <col min="9222" max="9222" width="1.42578125" style="100" customWidth="1"/>
    <col min="9223" max="9223" width="8.28515625" style="100" customWidth="1"/>
    <col min="9224" max="9224" width="1.28515625" style="100" customWidth="1"/>
    <col min="9225" max="9225" width="8.7109375" style="100" customWidth="1"/>
    <col min="9226" max="9226" width="1.28515625" style="100" customWidth="1"/>
    <col min="9227" max="9227" width="8.28515625" style="100" customWidth="1"/>
    <col min="9228" max="9228" width="1.140625" style="100" customWidth="1"/>
    <col min="9229" max="9229" width="8.7109375" style="100" customWidth="1"/>
    <col min="9230" max="9230" width="1.42578125" style="100" customWidth="1"/>
    <col min="9231" max="9231" width="8.28515625" style="100" customWidth="1"/>
    <col min="9232" max="9232" width="0.85546875" style="100" customWidth="1"/>
    <col min="9233" max="9233" width="8.7109375" style="100" customWidth="1"/>
    <col min="9234" max="9234" width="1.42578125" style="100" customWidth="1"/>
    <col min="9235" max="9472" width="9.140625" style="100"/>
    <col min="9473" max="9473" width="2.28515625" style="100" customWidth="1"/>
    <col min="9474" max="9474" width="25.5703125" style="100" customWidth="1"/>
    <col min="9475" max="9475" width="8.28515625" style="100" customWidth="1"/>
    <col min="9476" max="9476" width="1" style="100" customWidth="1"/>
    <col min="9477" max="9477" width="8.7109375" style="100" customWidth="1"/>
    <col min="9478" max="9478" width="1.42578125" style="100" customWidth="1"/>
    <col min="9479" max="9479" width="8.28515625" style="100" customWidth="1"/>
    <col min="9480" max="9480" width="1.28515625" style="100" customWidth="1"/>
    <col min="9481" max="9481" width="8.7109375" style="100" customWidth="1"/>
    <col min="9482" max="9482" width="1.28515625" style="100" customWidth="1"/>
    <col min="9483" max="9483" width="8.28515625" style="100" customWidth="1"/>
    <col min="9484" max="9484" width="1.140625" style="100" customWidth="1"/>
    <col min="9485" max="9485" width="8.7109375" style="100" customWidth="1"/>
    <col min="9486" max="9486" width="1.42578125" style="100" customWidth="1"/>
    <col min="9487" max="9487" width="8.28515625" style="100" customWidth="1"/>
    <col min="9488" max="9488" width="0.85546875" style="100" customWidth="1"/>
    <col min="9489" max="9489" width="8.7109375" style="100" customWidth="1"/>
    <col min="9490" max="9490" width="1.42578125" style="100" customWidth="1"/>
    <col min="9491" max="9728" width="9.140625" style="100"/>
    <col min="9729" max="9729" width="2.28515625" style="100" customWidth="1"/>
    <col min="9730" max="9730" width="25.5703125" style="100" customWidth="1"/>
    <col min="9731" max="9731" width="8.28515625" style="100" customWidth="1"/>
    <col min="9732" max="9732" width="1" style="100" customWidth="1"/>
    <col min="9733" max="9733" width="8.7109375" style="100" customWidth="1"/>
    <col min="9734" max="9734" width="1.42578125" style="100" customWidth="1"/>
    <col min="9735" max="9735" width="8.28515625" style="100" customWidth="1"/>
    <col min="9736" max="9736" width="1.28515625" style="100" customWidth="1"/>
    <col min="9737" max="9737" width="8.7109375" style="100" customWidth="1"/>
    <col min="9738" max="9738" width="1.28515625" style="100" customWidth="1"/>
    <col min="9739" max="9739" width="8.28515625" style="100" customWidth="1"/>
    <col min="9740" max="9740" width="1.140625" style="100" customWidth="1"/>
    <col min="9741" max="9741" width="8.7109375" style="100" customWidth="1"/>
    <col min="9742" max="9742" width="1.42578125" style="100" customWidth="1"/>
    <col min="9743" max="9743" width="8.28515625" style="100" customWidth="1"/>
    <col min="9744" max="9744" width="0.85546875" style="100" customWidth="1"/>
    <col min="9745" max="9745" width="8.7109375" style="100" customWidth="1"/>
    <col min="9746" max="9746" width="1.42578125" style="100" customWidth="1"/>
    <col min="9747" max="9984" width="9.140625" style="100"/>
    <col min="9985" max="9985" width="2.28515625" style="100" customWidth="1"/>
    <col min="9986" max="9986" width="25.5703125" style="100" customWidth="1"/>
    <col min="9987" max="9987" width="8.28515625" style="100" customWidth="1"/>
    <col min="9988" max="9988" width="1" style="100" customWidth="1"/>
    <col min="9989" max="9989" width="8.7109375" style="100" customWidth="1"/>
    <col min="9990" max="9990" width="1.42578125" style="100" customWidth="1"/>
    <col min="9991" max="9991" width="8.28515625" style="100" customWidth="1"/>
    <col min="9992" max="9992" width="1.28515625" style="100" customWidth="1"/>
    <col min="9993" max="9993" width="8.7109375" style="100" customWidth="1"/>
    <col min="9994" max="9994" width="1.28515625" style="100" customWidth="1"/>
    <col min="9995" max="9995" width="8.28515625" style="100" customWidth="1"/>
    <col min="9996" max="9996" width="1.140625" style="100" customWidth="1"/>
    <col min="9997" max="9997" width="8.7109375" style="100" customWidth="1"/>
    <col min="9998" max="9998" width="1.42578125" style="100" customWidth="1"/>
    <col min="9999" max="9999" width="8.28515625" style="100" customWidth="1"/>
    <col min="10000" max="10000" width="0.85546875" style="100" customWidth="1"/>
    <col min="10001" max="10001" width="8.7109375" style="100" customWidth="1"/>
    <col min="10002" max="10002" width="1.42578125" style="100" customWidth="1"/>
    <col min="10003" max="10240" width="9.140625" style="100"/>
    <col min="10241" max="10241" width="2.28515625" style="100" customWidth="1"/>
    <col min="10242" max="10242" width="25.5703125" style="100" customWidth="1"/>
    <col min="10243" max="10243" width="8.28515625" style="100" customWidth="1"/>
    <col min="10244" max="10244" width="1" style="100" customWidth="1"/>
    <col min="10245" max="10245" width="8.7109375" style="100" customWidth="1"/>
    <col min="10246" max="10246" width="1.42578125" style="100" customWidth="1"/>
    <col min="10247" max="10247" width="8.28515625" style="100" customWidth="1"/>
    <col min="10248" max="10248" width="1.28515625" style="100" customWidth="1"/>
    <col min="10249" max="10249" width="8.7109375" style="100" customWidth="1"/>
    <col min="10250" max="10250" width="1.28515625" style="100" customWidth="1"/>
    <col min="10251" max="10251" width="8.28515625" style="100" customWidth="1"/>
    <col min="10252" max="10252" width="1.140625" style="100" customWidth="1"/>
    <col min="10253" max="10253" width="8.7109375" style="100" customWidth="1"/>
    <col min="10254" max="10254" width="1.42578125" style="100" customWidth="1"/>
    <col min="10255" max="10255" width="8.28515625" style="100" customWidth="1"/>
    <col min="10256" max="10256" width="0.85546875" style="100" customWidth="1"/>
    <col min="10257" max="10257" width="8.7109375" style="100" customWidth="1"/>
    <col min="10258" max="10258" width="1.42578125" style="100" customWidth="1"/>
    <col min="10259" max="10496" width="9.140625" style="100"/>
    <col min="10497" max="10497" width="2.28515625" style="100" customWidth="1"/>
    <col min="10498" max="10498" width="25.5703125" style="100" customWidth="1"/>
    <col min="10499" max="10499" width="8.28515625" style="100" customWidth="1"/>
    <col min="10500" max="10500" width="1" style="100" customWidth="1"/>
    <col min="10501" max="10501" width="8.7109375" style="100" customWidth="1"/>
    <col min="10502" max="10502" width="1.42578125" style="100" customWidth="1"/>
    <col min="10503" max="10503" width="8.28515625" style="100" customWidth="1"/>
    <col min="10504" max="10504" width="1.28515625" style="100" customWidth="1"/>
    <col min="10505" max="10505" width="8.7109375" style="100" customWidth="1"/>
    <col min="10506" max="10506" width="1.28515625" style="100" customWidth="1"/>
    <col min="10507" max="10507" width="8.28515625" style="100" customWidth="1"/>
    <col min="10508" max="10508" width="1.140625" style="100" customWidth="1"/>
    <col min="10509" max="10509" width="8.7109375" style="100" customWidth="1"/>
    <col min="10510" max="10510" width="1.42578125" style="100" customWidth="1"/>
    <col min="10511" max="10511" width="8.28515625" style="100" customWidth="1"/>
    <col min="10512" max="10512" width="0.85546875" style="100" customWidth="1"/>
    <col min="10513" max="10513" width="8.7109375" style="100" customWidth="1"/>
    <col min="10514" max="10514" width="1.42578125" style="100" customWidth="1"/>
    <col min="10515" max="10752" width="9.140625" style="100"/>
    <col min="10753" max="10753" width="2.28515625" style="100" customWidth="1"/>
    <col min="10754" max="10754" width="25.5703125" style="100" customWidth="1"/>
    <col min="10755" max="10755" width="8.28515625" style="100" customWidth="1"/>
    <col min="10756" max="10756" width="1" style="100" customWidth="1"/>
    <col min="10757" max="10757" width="8.7109375" style="100" customWidth="1"/>
    <col min="10758" max="10758" width="1.42578125" style="100" customWidth="1"/>
    <col min="10759" max="10759" width="8.28515625" style="100" customWidth="1"/>
    <col min="10760" max="10760" width="1.28515625" style="100" customWidth="1"/>
    <col min="10761" max="10761" width="8.7109375" style="100" customWidth="1"/>
    <col min="10762" max="10762" width="1.28515625" style="100" customWidth="1"/>
    <col min="10763" max="10763" width="8.28515625" style="100" customWidth="1"/>
    <col min="10764" max="10764" width="1.140625" style="100" customWidth="1"/>
    <col min="10765" max="10765" width="8.7109375" style="100" customWidth="1"/>
    <col min="10766" max="10766" width="1.42578125" style="100" customWidth="1"/>
    <col min="10767" max="10767" width="8.28515625" style="100" customWidth="1"/>
    <col min="10768" max="10768" width="0.85546875" style="100" customWidth="1"/>
    <col min="10769" max="10769" width="8.7109375" style="100" customWidth="1"/>
    <col min="10770" max="10770" width="1.42578125" style="100" customWidth="1"/>
    <col min="10771" max="11008" width="9.140625" style="100"/>
    <col min="11009" max="11009" width="2.28515625" style="100" customWidth="1"/>
    <col min="11010" max="11010" width="25.5703125" style="100" customWidth="1"/>
    <col min="11011" max="11011" width="8.28515625" style="100" customWidth="1"/>
    <col min="11012" max="11012" width="1" style="100" customWidth="1"/>
    <col min="11013" max="11013" width="8.7109375" style="100" customWidth="1"/>
    <col min="11014" max="11014" width="1.42578125" style="100" customWidth="1"/>
    <col min="11015" max="11015" width="8.28515625" style="100" customWidth="1"/>
    <col min="11016" max="11016" width="1.28515625" style="100" customWidth="1"/>
    <col min="11017" max="11017" width="8.7109375" style="100" customWidth="1"/>
    <col min="11018" max="11018" width="1.28515625" style="100" customWidth="1"/>
    <col min="11019" max="11019" width="8.28515625" style="100" customWidth="1"/>
    <col min="11020" max="11020" width="1.140625" style="100" customWidth="1"/>
    <col min="11021" max="11021" width="8.7109375" style="100" customWidth="1"/>
    <col min="11022" max="11022" width="1.42578125" style="100" customWidth="1"/>
    <col min="11023" max="11023" width="8.28515625" style="100" customWidth="1"/>
    <col min="11024" max="11024" width="0.85546875" style="100" customWidth="1"/>
    <col min="11025" max="11025" width="8.7109375" style="100" customWidth="1"/>
    <col min="11026" max="11026" width="1.42578125" style="100" customWidth="1"/>
    <col min="11027" max="11264" width="9.140625" style="100"/>
    <col min="11265" max="11265" width="2.28515625" style="100" customWidth="1"/>
    <col min="11266" max="11266" width="25.5703125" style="100" customWidth="1"/>
    <col min="11267" max="11267" width="8.28515625" style="100" customWidth="1"/>
    <col min="11268" max="11268" width="1" style="100" customWidth="1"/>
    <col min="11269" max="11269" width="8.7109375" style="100" customWidth="1"/>
    <col min="11270" max="11270" width="1.42578125" style="100" customWidth="1"/>
    <col min="11271" max="11271" width="8.28515625" style="100" customWidth="1"/>
    <col min="11272" max="11272" width="1.28515625" style="100" customWidth="1"/>
    <col min="11273" max="11273" width="8.7109375" style="100" customWidth="1"/>
    <col min="11274" max="11274" width="1.28515625" style="100" customWidth="1"/>
    <col min="11275" max="11275" width="8.28515625" style="100" customWidth="1"/>
    <col min="11276" max="11276" width="1.140625" style="100" customWidth="1"/>
    <col min="11277" max="11277" width="8.7109375" style="100" customWidth="1"/>
    <col min="11278" max="11278" width="1.42578125" style="100" customWidth="1"/>
    <col min="11279" max="11279" width="8.28515625" style="100" customWidth="1"/>
    <col min="11280" max="11280" width="0.85546875" style="100" customWidth="1"/>
    <col min="11281" max="11281" width="8.7109375" style="100" customWidth="1"/>
    <col min="11282" max="11282" width="1.42578125" style="100" customWidth="1"/>
    <col min="11283" max="11520" width="9.140625" style="100"/>
    <col min="11521" max="11521" width="2.28515625" style="100" customWidth="1"/>
    <col min="11522" max="11522" width="25.5703125" style="100" customWidth="1"/>
    <col min="11523" max="11523" width="8.28515625" style="100" customWidth="1"/>
    <col min="11524" max="11524" width="1" style="100" customWidth="1"/>
    <col min="11525" max="11525" width="8.7109375" style="100" customWidth="1"/>
    <col min="11526" max="11526" width="1.42578125" style="100" customWidth="1"/>
    <col min="11527" max="11527" width="8.28515625" style="100" customWidth="1"/>
    <col min="11528" max="11528" width="1.28515625" style="100" customWidth="1"/>
    <col min="11529" max="11529" width="8.7109375" style="100" customWidth="1"/>
    <col min="11530" max="11530" width="1.28515625" style="100" customWidth="1"/>
    <col min="11531" max="11531" width="8.28515625" style="100" customWidth="1"/>
    <col min="11532" max="11532" width="1.140625" style="100" customWidth="1"/>
    <col min="11533" max="11533" width="8.7109375" style="100" customWidth="1"/>
    <col min="11534" max="11534" width="1.42578125" style="100" customWidth="1"/>
    <col min="11535" max="11535" width="8.28515625" style="100" customWidth="1"/>
    <col min="11536" max="11536" width="0.85546875" style="100" customWidth="1"/>
    <col min="11537" max="11537" width="8.7109375" style="100" customWidth="1"/>
    <col min="11538" max="11538" width="1.42578125" style="100" customWidth="1"/>
    <col min="11539" max="11776" width="9.140625" style="100"/>
    <col min="11777" max="11777" width="2.28515625" style="100" customWidth="1"/>
    <col min="11778" max="11778" width="25.5703125" style="100" customWidth="1"/>
    <col min="11779" max="11779" width="8.28515625" style="100" customWidth="1"/>
    <col min="11780" max="11780" width="1" style="100" customWidth="1"/>
    <col min="11781" max="11781" width="8.7109375" style="100" customWidth="1"/>
    <col min="11782" max="11782" width="1.42578125" style="100" customWidth="1"/>
    <col min="11783" max="11783" width="8.28515625" style="100" customWidth="1"/>
    <col min="11784" max="11784" width="1.28515625" style="100" customWidth="1"/>
    <col min="11785" max="11785" width="8.7109375" style="100" customWidth="1"/>
    <col min="11786" max="11786" width="1.28515625" style="100" customWidth="1"/>
    <col min="11787" max="11787" width="8.28515625" style="100" customWidth="1"/>
    <col min="11788" max="11788" width="1.140625" style="100" customWidth="1"/>
    <col min="11789" max="11789" width="8.7109375" style="100" customWidth="1"/>
    <col min="11790" max="11790" width="1.42578125" style="100" customWidth="1"/>
    <col min="11791" max="11791" width="8.28515625" style="100" customWidth="1"/>
    <col min="11792" max="11792" width="0.85546875" style="100" customWidth="1"/>
    <col min="11793" max="11793" width="8.7109375" style="100" customWidth="1"/>
    <col min="11794" max="11794" width="1.42578125" style="100" customWidth="1"/>
    <col min="11795" max="12032" width="9.140625" style="100"/>
    <col min="12033" max="12033" width="2.28515625" style="100" customWidth="1"/>
    <col min="12034" max="12034" width="25.5703125" style="100" customWidth="1"/>
    <col min="12035" max="12035" width="8.28515625" style="100" customWidth="1"/>
    <col min="12036" max="12036" width="1" style="100" customWidth="1"/>
    <col min="12037" max="12037" width="8.7109375" style="100" customWidth="1"/>
    <col min="12038" max="12038" width="1.42578125" style="100" customWidth="1"/>
    <col min="12039" max="12039" width="8.28515625" style="100" customWidth="1"/>
    <col min="12040" max="12040" width="1.28515625" style="100" customWidth="1"/>
    <col min="12041" max="12041" width="8.7109375" style="100" customWidth="1"/>
    <col min="12042" max="12042" width="1.28515625" style="100" customWidth="1"/>
    <col min="12043" max="12043" width="8.28515625" style="100" customWidth="1"/>
    <col min="12044" max="12044" width="1.140625" style="100" customWidth="1"/>
    <col min="12045" max="12045" width="8.7109375" style="100" customWidth="1"/>
    <col min="12046" max="12046" width="1.42578125" style="100" customWidth="1"/>
    <col min="12047" max="12047" width="8.28515625" style="100" customWidth="1"/>
    <col min="12048" max="12048" width="0.85546875" style="100" customWidth="1"/>
    <col min="12049" max="12049" width="8.7109375" style="100" customWidth="1"/>
    <col min="12050" max="12050" width="1.42578125" style="100" customWidth="1"/>
    <col min="12051" max="12288" width="9.140625" style="100"/>
    <col min="12289" max="12289" width="2.28515625" style="100" customWidth="1"/>
    <col min="12290" max="12290" width="25.5703125" style="100" customWidth="1"/>
    <col min="12291" max="12291" width="8.28515625" style="100" customWidth="1"/>
    <col min="12292" max="12292" width="1" style="100" customWidth="1"/>
    <col min="12293" max="12293" width="8.7109375" style="100" customWidth="1"/>
    <col min="12294" max="12294" width="1.42578125" style="100" customWidth="1"/>
    <col min="12295" max="12295" width="8.28515625" style="100" customWidth="1"/>
    <col min="12296" max="12296" width="1.28515625" style="100" customWidth="1"/>
    <col min="12297" max="12297" width="8.7109375" style="100" customWidth="1"/>
    <col min="12298" max="12298" width="1.28515625" style="100" customWidth="1"/>
    <col min="12299" max="12299" width="8.28515625" style="100" customWidth="1"/>
    <col min="12300" max="12300" width="1.140625" style="100" customWidth="1"/>
    <col min="12301" max="12301" width="8.7109375" style="100" customWidth="1"/>
    <col min="12302" max="12302" width="1.42578125" style="100" customWidth="1"/>
    <col min="12303" max="12303" width="8.28515625" style="100" customWidth="1"/>
    <col min="12304" max="12304" width="0.85546875" style="100" customWidth="1"/>
    <col min="12305" max="12305" width="8.7109375" style="100" customWidth="1"/>
    <col min="12306" max="12306" width="1.42578125" style="100" customWidth="1"/>
    <col min="12307" max="12544" width="9.140625" style="100"/>
    <col min="12545" max="12545" width="2.28515625" style="100" customWidth="1"/>
    <col min="12546" max="12546" width="25.5703125" style="100" customWidth="1"/>
    <col min="12547" max="12547" width="8.28515625" style="100" customWidth="1"/>
    <col min="12548" max="12548" width="1" style="100" customWidth="1"/>
    <col min="12549" max="12549" width="8.7109375" style="100" customWidth="1"/>
    <col min="12550" max="12550" width="1.42578125" style="100" customWidth="1"/>
    <col min="12551" max="12551" width="8.28515625" style="100" customWidth="1"/>
    <col min="12552" max="12552" width="1.28515625" style="100" customWidth="1"/>
    <col min="12553" max="12553" width="8.7109375" style="100" customWidth="1"/>
    <col min="12554" max="12554" width="1.28515625" style="100" customWidth="1"/>
    <col min="12555" max="12555" width="8.28515625" style="100" customWidth="1"/>
    <col min="12556" max="12556" width="1.140625" style="100" customWidth="1"/>
    <col min="12557" max="12557" width="8.7109375" style="100" customWidth="1"/>
    <col min="12558" max="12558" width="1.42578125" style="100" customWidth="1"/>
    <col min="12559" max="12559" width="8.28515625" style="100" customWidth="1"/>
    <col min="12560" max="12560" width="0.85546875" style="100" customWidth="1"/>
    <col min="12561" max="12561" width="8.7109375" style="100" customWidth="1"/>
    <col min="12562" max="12562" width="1.42578125" style="100" customWidth="1"/>
    <col min="12563" max="12800" width="9.140625" style="100"/>
    <col min="12801" max="12801" width="2.28515625" style="100" customWidth="1"/>
    <col min="12802" max="12802" width="25.5703125" style="100" customWidth="1"/>
    <col min="12803" max="12803" width="8.28515625" style="100" customWidth="1"/>
    <col min="12804" max="12804" width="1" style="100" customWidth="1"/>
    <col min="12805" max="12805" width="8.7109375" style="100" customWidth="1"/>
    <col min="12806" max="12806" width="1.42578125" style="100" customWidth="1"/>
    <col min="12807" max="12807" width="8.28515625" style="100" customWidth="1"/>
    <col min="12808" max="12808" width="1.28515625" style="100" customWidth="1"/>
    <col min="12809" max="12809" width="8.7109375" style="100" customWidth="1"/>
    <col min="12810" max="12810" width="1.28515625" style="100" customWidth="1"/>
    <col min="12811" max="12811" width="8.28515625" style="100" customWidth="1"/>
    <col min="12812" max="12812" width="1.140625" style="100" customWidth="1"/>
    <col min="12813" max="12813" width="8.7109375" style="100" customWidth="1"/>
    <col min="12814" max="12814" width="1.42578125" style="100" customWidth="1"/>
    <col min="12815" max="12815" width="8.28515625" style="100" customWidth="1"/>
    <col min="12816" max="12816" width="0.85546875" style="100" customWidth="1"/>
    <col min="12817" max="12817" width="8.7109375" style="100" customWidth="1"/>
    <col min="12818" max="12818" width="1.42578125" style="100" customWidth="1"/>
    <col min="12819" max="13056" width="9.140625" style="100"/>
    <col min="13057" max="13057" width="2.28515625" style="100" customWidth="1"/>
    <col min="13058" max="13058" width="25.5703125" style="100" customWidth="1"/>
    <col min="13059" max="13059" width="8.28515625" style="100" customWidth="1"/>
    <col min="13060" max="13060" width="1" style="100" customWidth="1"/>
    <col min="13061" max="13061" width="8.7109375" style="100" customWidth="1"/>
    <col min="13062" max="13062" width="1.42578125" style="100" customWidth="1"/>
    <col min="13063" max="13063" width="8.28515625" style="100" customWidth="1"/>
    <col min="13064" max="13064" width="1.28515625" style="100" customWidth="1"/>
    <col min="13065" max="13065" width="8.7109375" style="100" customWidth="1"/>
    <col min="13066" max="13066" width="1.28515625" style="100" customWidth="1"/>
    <col min="13067" max="13067" width="8.28515625" style="100" customWidth="1"/>
    <col min="13068" max="13068" width="1.140625" style="100" customWidth="1"/>
    <col min="13069" max="13069" width="8.7109375" style="100" customWidth="1"/>
    <col min="13070" max="13070" width="1.42578125" style="100" customWidth="1"/>
    <col min="13071" max="13071" width="8.28515625" style="100" customWidth="1"/>
    <col min="13072" max="13072" width="0.85546875" style="100" customWidth="1"/>
    <col min="13073" max="13073" width="8.7109375" style="100" customWidth="1"/>
    <col min="13074" max="13074" width="1.42578125" style="100" customWidth="1"/>
    <col min="13075" max="13312" width="9.140625" style="100"/>
    <col min="13313" max="13313" width="2.28515625" style="100" customWidth="1"/>
    <col min="13314" max="13314" width="25.5703125" style="100" customWidth="1"/>
    <col min="13315" max="13315" width="8.28515625" style="100" customWidth="1"/>
    <col min="13316" max="13316" width="1" style="100" customWidth="1"/>
    <col min="13317" max="13317" width="8.7109375" style="100" customWidth="1"/>
    <col min="13318" max="13318" width="1.42578125" style="100" customWidth="1"/>
    <col min="13319" max="13319" width="8.28515625" style="100" customWidth="1"/>
    <col min="13320" max="13320" width="1.28515625" style="100" customWidth="1"/>
    <col min="13321" max="13321" width="8.7109375" style="100" customWidth="1"/>
    <col min="13322" max="13322" width="1.28515625" style="100" customWidth="1"/>
    <col min="13323" max="13323" width="8.28515625" style="100" customWidth="1"/>
    <col min="13324" max="13324" width="1.140625" style="100" customWidth="1"/>
    <col min="13325" max="13325" width="8.7109375" style="100" customWidth="1"/>
    <col min="13326" max="13326" width="1.42578125" style="100" customWidth="1"/>
    <col min="13327" max="13327" width="8.28515625" style="100" customWidth="1"/>
    <col min="13328" max="13328" width="0.85546875" style="100" customWidth="1"/>
    <col min="13329" max="13329" width="8.7109375" style="100" customWidth="1"/>
    <col min="13330" max="13330" width="1.42578125" style="100" customWidth="1"/>
    <col min="13331" max="13568" width="9.140625" style="100"/>
    <col min="13569" max="13569" width="2.28515625" style="100" customWidth="1"/>
    <col min="13570" max="13570" width="25.5703125" style="100" customWidth="1"/>
    <col min="13571" max="13571" width="8.28515625" style="100" customWidth="1"/>
    <col min="13572" max="13572" width="1" style="100" customWidth="1"/>
    <col min="13573" max="13573" width="8.7109375" style="100" customWidth="1"/>
    <col min="13574" max="13574" width="1.42578125" style="100" customWidth="1"/>
    <col min="13575" max="13575" width="8.28515625" style="100" customWidth="1"/>
    <col min="13576" max="13576" width="1.28515625" style="100" customWidth="1"/>
    <col min="13577" max="13577" width="8.7109375" style="100" customWidth="1"/>
    <col min="13578" max="13578" width="1.28515625" style="100" customWidth="1"/>
    <col min="13579" max="13579" width="8.28515625" style="100" customWidth="1"/>
    <col min="13580" max="13580" width="1.140625" style="100" customWidth="1"/>
    <col min="13581" max="13581" width="8.7109375" style="100" customWidth="1"/>
    <col min="13582" max="13582" width="1.42578125" style="100" customWidth="1"/>
    <col min="13583" max="13583" width="8.28515625" style="100" customWidth="1"/>
    <col min="13584" max="13584" width="0.85546875" style="100" customWidth="1"/>
    <col min="13585" max="13585" width="8.7109375" style="100" customWidth="1"/>
    <col min="13586" max="13586" width="1.42578125" style="100" customWidth="1"/>
    <col min="13587" max="13824" width="9.140625" style="100"/>
    <col min="13825" max="13825" width="2.28515625" style="100" customWidth="1"/>
    <col min="13826" max="13826" width="25.5703125" style="100" customWidth="1"/>
    <col min="13827" max="13827" width="8.28515625" style="100" customWidth="1"/>
    <col min="13828" max="13828" width="1" style="100" customWidth="1"/>
    <col min="13829" max="13829" width="8.7109375" style="100" customWidth="1"/>
    <col min="13830" max="13830" width="1.42578125" style="100" customWidth="1"/>
    <col min="13831" max="13831" width="8.28515625" style="100" customWidth="1"/>
    <col min="13832" max="13832" width="1.28515625" style="100" customWidth="1"/>
    <col min="13833" max="13833" width="8.7109375" style="100" customWidth="1"/>
    <col min="13834" max="13834" width="1.28515625" style="100" customWidth="1"/>
    <col min="13835" max="13835" width="8.28515625" style="100" customWidth="1"/>
    <col min="13836" max="13836" width="1.140625" style="100" customWidth="1"/>
    <col min="13837" max="13837" width="8.7109375" style="100" customWidth="1"/>
    <col min="13838" max="13838" width="1.42578125" style="100" customWidth="1"/>
    <col min="13839" max="13839" width="8.28515625" style="100" customWidth="1"/>
    <col min="13840" max="13840" width="0.85546875" style="100" customWidth="1"/>
    <col min="13841" max="13841" width="8.7109375" style="100" customWidth="1"/>
    <col min="13842" max="13842" width="1.42578125" style="100" customWidth="1"/>
    <col min="13843" max="14080" width="9.140625" style="100"/>
    <col min="14081" max="14081" width="2.28515625" style="100" customWidth="1"/>
    <col min="14082" max="14082" width="25.5703125" style="100" customWidth="1"/>
    <col min="14083" max="14083" width="8.28515625" style="100" customWidth="1"/>
    <col min="14084" max="14084" width="1" style="100" customWidth="1"/>
    <col min="14085" max="14085" width="8.7109375" style="100" customWidth="1"/>
    <col min="14086" max="14086" width="1.42578125" style="100" customWidth="1"/>
    <col min="14087" max="14087" width="8.28515625" style="100" customWidth="1"/>
    <col min="14088" max="14088" width="1.28515625" style="100" customWidth="1"/>
    <col min="14089" max="14089" width="8.7109375" style="100" customWidth="1"/>
    <col min="14090" max="14090" width="1.28515625" style="100" customWidth="1"/>
    <col min="14091" max="14091" width="8.28515625" style="100" customWidth="1"/>
    <col min="14092" max="14092" width="1.140625" style="100" customWidth="1"/>
    <col min="14093" max="14093" width="8.7109375" style="100" customWidth="1"/>
    <col min="14094" max="14094" width="1.42578125" style="100" customWidth="1"/>
    <col min="14095" max="14095" width="8.28515625" style="100" customWidth="1"/>
    <col min="14096" max="14096" width="0.85546875" style="100" customWidth="1"/>
    <col min="14097" max="14097" width="8.7109375" style="100" customWidth="1"/>
    <col min="14098" max="14098" width="1.42578125" style="100" customWidth="1"/>
    <col min="14099" max="14336" width="9.140625" style="100"/>
    <col min="14337" max="14337" width="2.28515625" style="100" customWidth="1"/>
    <col min="14338" max="14338" width="25.5703125" style="100" customWidth="1"/>
    <col min="14339" max="14339" width="8.28515625" style="100" customWidth="1"/>
    <col min="14340" max="14340" width="1" style="100" customWidth="1"/>
    <col min="14341" max="14341" width="8.7109375" style="100" customWidth="1"/>
    <col min="14342" max="14342" width="1.42578125" style="100" customWidth="1"/>
    <col min="14343" max="14343" width="8.28515625" style="100" customWidth="1"/>
    <col min="14344" max="14344" width="1.28515625" style="100" customWidth="1"/>
    <col min="14345" max="14345" width="8.7109375" style="100" customWidth="1"/>
    <col min="14346" max="14346" width="1.28515625" style="100" customWidth="1"/>
    <col min="14347" max="14347" width="8.28515625" style="100" customWidth="1"/>
    <col min="14348" max="14348" width="1.140625" style="100" customWidth="1"/>
    <col min="14349" max="14349" width="8.7109375" style="100" customWidth="1"/>
    <col min="14350" max="14350" width="1.42578125" style="100" customWidth="1"/>
    <col min="14351" max="14351" width="8.28515625" style="100" customWidth="1"/>
    <col min="14352" max="14352" width="0.85546875" style="100" customWidth="1"/>
    <col min="14353" max="14353" width="8.7109375" style="100" customWidth="1"/>
    <col min="14354" max="14354" width="1.42578125" style="100" customWidth="1"/>
    <col min="14355" max="14592" width="9.140625" style="100"/>
    <col min="14593" max="14593" width="2.28515625" style="100" customWidth="1"/>
    <col min="14594" max="14594" width="25.5703125" style="100" customWidth="1"/>
    <col min="14595" max="14595" width="8.28515625" style="100" customWidth="1"/>
    <col min="14596" max="14596" width="1" style="100" customWidth="1"/>
    <col min="14597" max="14597" width="8.7109375" style="100" customWidth="1"/>
    <col min="14598" max="14598" width="1.42578125" style="100" customWidth="1"/>
    <col min="14599" max="14599" width="8.28515625" style="100" customWidth="1"/>
    <col min="14600" max="14600" width="1.28515625" style="100" customWidth="1"/>
    <col min="14601" max="14601" width="8.7109375" style="100" customWidth="1"/>
    <col min="14602" max="14602" width="1.28515625" style="100" customWidth="1"/>
    <col min="14603" max="14603" width="8.28515625" style="100" customWidth="1"/>
    <col min="14604" max="14604" width="1.140625" style="100" customWidth="1"/>
    <col min="14605" max="14605" width="8.7109375" style="100" customWidth="1"/>
    <col min="14606" max="14606" width="1.42578125" style="100" customWidth="1"/>
    <col min="14607" max="14607" width="8.28515625" style="100" customWidth="1"/>
    <col min="14608" max="14608" width="0.85546875" style="100" customWidth="1"/>
    <col min="14609" max="14609" width="8.7109375" style="100" customWidth="1"/>
    <col min="14610" max="14610" width="1.42578125" style="100" customWidth="1"/>
    <col min="14611" max="14848" width="9.140625" style="100"/>
    <col min="14849" max="14849" width="2.28515625" style="100" customWidth="1"/>
    <col min="14850" max="14850" width="25.5703125" style="100" customWidth="1"/>
    <col min="14851" max="14851" width="8.28515625" style="100" customWidth="1"/>
    <col min="14852" max="14852" width="1" style="100" customWidth="1"/>
    <col min="14853" max="14853" width="8.7109375" style="100" customWidth="1"/>
    <col min="14854" max="14854" width="1.42578125" style="100" customWidth="1"/>
    <col min="14855" max="14855" width="8.28515625" style="100" customWidth="1"/>
    <col min="14856" max="14856" width="1.28515625" style="100" customWidth="1"/>
    <col min="14857" max="14857" width="8.7109375" style="100" customWidth="1"/>
    <col min="14858" max="14858" width="1.28515625" style="100" customWidth="1"/>
    <col min="14859" max="14859" width="8.28515625" style="100" customWidth="1"/>
    <col min="14860" max="14860" width="1.140625" style="100" customWidth="1"/>
    <col min="14861" max="14861" width="8.7109375" style="100" customWidth="1"/>
    <col min="14862" max="14862" width="1.42578125" style="100" customWidth="1"/>
    <col min="14863" max="14863" width="8.28515625" style="100" customWidth="1"/>
    <col min="14864" max="14864" width="0.85546875" style="100" customWidth="1"/>
    <col min="14865" max="14865" width="8.7109375" style="100" customWidth="1"/>
    <col min="14866" max="14866" width="1.42578125" style="100" customWidth="1"/>
    <col min="14867" max="15104" width="9.140625" style="100"/>
    <col min="15105" max="15105" width="2.28515625" style="100" customWidth="1"/>
    <col min="15106" max="15106" width="25.5703125" style="100" customWidth="1"/>
    <col min="15107" max="15107" width="8.28515625" style="100" customWidth="1"/>
    <col min="15108" max="15108" width="1" style="100" customWidth="1"/>
    <col min="15109" max="15109" width="8.7109375" style="100" customWidth="1"/>
    <col min="15110" max="15110" width="1.42578125" style="100" customWidth="1"/>
    <col min="15111" max="15111" width="8.28515625" style="100" customWidth="1"/>
    <col min="15112" max="15112" width="1.28515625" style="100" customWidth="1"/>
    <col min="15113" max="15113" width="8.7109375" style="100" customWidth="1"/>
    <col min="15114" max="15114" width="1.28515625" style="100" customWidth="1"/>
    <col min="15115" max="15115" width="8.28515625" style="100" customWidth="1"/>
    <col min="15116" max="15116" width="1.140625" style="100" customWidth="1"/>
    <col min="15117" max="15117" width="8.7109375" style="100" customWidth="1"/>
    <col min="15118" max="15118" width="1.42578125" style="100" customWidth="1"/>
    <col min="15119" max="15119" width="8.28515625" style="100" customWidth="1"/>
    <col min="15120" max="15120" width="0.85546875" style="100" customWidth="1"/>
    <col min="15121" max="15121" width="8.7109375" style="100" customWidth="1"/>
    <col min="15122" max="15122" width="1.42578125" style="100" customWidth="1"/>
    <col min="15123" max="15360" width="9.140625" style="100"/>
    <col min="15361" max="15361" width="2.28515625" style="100" customWidth="1"/>
    <col min="15362" max="15362" width="25.5703125" style="100" customWidth="1"/>
    <col min="15363" max="15363" width="8.28515625" style="100" customWidth="1"/>
    <col min="15364" max="15364" width="1" style="100" customWidth="1"/>
    <col min="15365" max="15365" width="8.7109375" style="100" customWidth="1"/>
    <col min="15366" max="15366" width="1.42578125" style="100" customWidth="1"/>
    <col min="15367" max="15367" width="8.28515625" style="100" customWidth="1"/>
    <col min="15368" max="15368" width="1.28515625" style="100" customWidth="1"/>
    <col min="15369" max="15369" width="8.7109375" style="100" customWidth="1"/>
    <col min="15370" max="15370" width="1.28515625" style="100" customWidth="1"/>
    <col min="15371" max="15371" width="8.28515625" style="100" customWidth="1"/>
    <col min="15372" max="15372" width="1.140625" style="100" customWidth="1"/>
    <col min="15373" max="15373" width="8.7109375" style="100" customWidth="1"/>
    <col min="15374" max="15374" width="1.42578125" style="100" customWidth="1"/>
    <col min="15375" max="15375" width="8.28515625" style="100" customWidth="1"/>
    <col min="15376" max="15376" width="0.85546875" style="100" customWidth="1"/>
    <col min="15377" max="15377" width="8.7109375" style="100" customWidth="1"/>
    <col min="15378" max="15378" width="1.42578125" style="100" customWidth="1"/>
    <col min="15379" max="15616" width="9.140625" style="100"/>
    <col min="15617" max="15617" width="2.28515625" style="100" customWidth="1"/>
    <col min="15618" max="15618" width="25.5703125" style="100" customWidth="1"/>
    <col min="15619" max="15619" width="8.28515625" style="100" customWidth="1"/>
    <col min="15620" max="15620" width="1" style="100" customWidth="1"/>
    <col min="15621" max="15621" width="8.7109375" style="100" customWidth="1"/>
    <col min="15622" max="15622" width="1.42578125" style="100" customWidth="1"/>
    <col min="15623" max="15623" width="8.28515625" style="100" customWidth="1"/>
    <col min="15624" max="15624" width="1.28515625" style="100" customWidth="1"/>
    <col min="15625" max="15625" width="8.7109375" style="100" customWidth="1"/>
    <col min="15626" max="15626" width="1.28515625" style="100" customWidth="1"/>
    <col min="15627" max="15627" width="8.28515625" style="100" customWidth="1"/>
    <col min="15628" max="15628" width="1.140625" style="100" customWidth="1"/>
    <col min="15629" max="15629" width="8.7109375" style="100" customWidth="1"/>
    <col min="15630" max="15630" width="1.42578125" style="100" customWidth="1"/>
    <col min="15631" max="15631" width="8.28515625" style="100" customWidth="1"/>
    <col min="15632" max="15632" width="0.85546875" style="100" customWidth="1"/>
    <col min="15633" max="15633" width="8.7109375" style="100" customWidth="1"/>
    <col min="15634" max="15634" width="1.42578125" style="100" customWidth="1"/>
    <col min="15635" max="15872" width="9.140625" style="100"/>
    <col min="15873" max="15873" width="2.28515625" style="100" customWidth="1"/>
    <col min="15874" max="15874" width="25.5703125" style="100" customWidth="1"/>
    <col min="15875" max="15875" width="8.28515625" style="100" customWidth="1"/>
    <col min="15876" max="15876" width="1" style="100" customWidth="1"/>
    <col min="15877" max="15877" width="8.7109375" style="100" customWidth="1"/>
    <col min="15878" max="15878" width="1.42578125" style="100" customWidth="1"/>
    <col min="15879" max="15879" width="8.28515625" style="100" customWidth="1"/>
    <col min="15880" max="15880" width="1.28515625" style="100" customWidth="1"/>
    <col min="15881" max="15881" width="8.7109375" style="100" customWidth="1"/>
    <col min="15882" max="15882" width="1.28515625" style="100" customWidth="1"/>
    <col min="15883" max="15883" width="8.28515625" style="100" customWidth="1"/>
    <col min="15884" max="15884" width="1.140625" style="100" customWidth="1"/>
    <col min="15885" max="15885" width="8.7109375" style="100" customWidth="1"/>
    <col min="15886" max="15886" width="1.42578125" style="100" customWidth="1"/>
    <col min="15887" max="15887" width="8.28515625" style="100" customWidth="1"/>
    <col min="15888" max="15888" width="0.85546875" style="100" customWidth="1"/>
    <col min="15889" max="15889" width="8.7109375" style="100" customWidth="1"/>
    <col min="15890" max="15890" width="1.42578125" style="100" customWidth="1"/>
    <col min="15891" max="16128" width="9.140625" style="100"/>
    <col min="16129" max="16129" width="2.28515625" style="100" customWidth="1"/>
    <col min="16130" max="16130" width="25.5703125" style="100" customWidth="1"/>
    <col min="16131" max="16131" width="8.28515625" style="100" customWidth="1"/>
    <col min="16132" max="16132" width="1" style="100" customWidth="1"/>
    <col min="16133" max="16133" width="8.7109375" style="100" customWidth="1"/>
    <col min="16134" max="16134" width="1.42578125" style="100" customWidth="1"/>
    <col min="16135" max="16135" width="8.28515625" style="100" customWidth="1"/>
    <col min="16136" max="16136" width="1.28515625" style="100" customWidth="1"/>
    <col min="16137" max="16137" width="8.7109375" style="100" customWidth="1"/>
    <col min="16138" max="16138" width="1.28515625" style="100" customWidth="1"/>
    <col min="16139" max="16139" width="8.28515625" style="100" customWidth="1"/>
    <col min="16140" max="16140" width="1.140625" style="100" customWidth="1"/>
    <col min="16141" max="16141" width="8.7109375" style="100" customWidth="1"/>
    <col min="16142" max="16142" width="1.42578125" style="100" customWidth="1"/>
    <col min="16143" max="16143" width="8.28515625" style="100" customWidth="1"/>
    <col min="16144" max="16144" width="0.85546875" style="100" customWidth="1"/>
    <col min="16145" max="16145" width="8.7109375" style="100" customWidth="1"/>
    <col min="16146" max="16146" width="1.42578125" style="100" customWidth="1"/>
    <col min="16147" max="16384" width="9.140625" style="100"/>
  </cols>
  <sheetData>
    <row r="1" spans="1:22" s="55" customFormat="1" ht="14.25" customHeight="1" x14ac:dyDescent="0.2">
      <c r="A1" s="276" t="s">
        <v>73</v>
      </c>
      <c r="B1" s="278"/>
      <c r="C1" s="13"/>
      <c r="D1" s="120"/>
      <c r="E1" s="13"/>
      <c r="F1" s="120"/>
      <c r="G1" s="13"/>
      <c r="H1" s="120"/>
      <c r="I1" s="13"/>
      <c r="J1" s="120"/>
      <c r="K1" s="13"/>
      <c r="L1" s="120"/>
      <c r="M1" s="13"/>
      <c r="N1" s="120"/>
      <c r="O1" s="13"/>
      <c r="P1" s="120"/>
      <c r="Q1" s="13"/>
      <c r="R1" s="130"/>
    </row>
    <row r="2" spans="1:22" s="55" customFormat="1" ht="14.25" customHeight="1" x14ac:dyDescent="0.2">
      <c r="A2" s="276" t="s">
        <v>517</v>
      </c>
      <c r="B2" s="278"/>
      <c r="C2" s="13"/>
      <c r="D2" s="120"/>
      <c r="E2" s="13"/>
      <c r="F2" s="120"/>
      <c r="G2" s="13"/>
      <c r="H2" s="120"/>
      <c r="I2" s="13"/>
      <c r="J2" s="120"/>
      <c r="K2" s="13"/>
      <c r="L2" s="120"/>
      <c r="M2" s="13"/>
      <c r="N2" s="120"/>
      <c r="O2" s="13"/>
      <c r="P2" s="120"/>
      <c r="Q2" s="13"/>
      <c r="R2" s="130"/>
    </row>
    <row r="3" spans="1:22" s="55" customFormat="1" ht="13.5" customHeight="1" x14ac:dyDescent="0.2">
      <c r="A3" s="275" t="s">
        <v>571</v>
      </c>
      <c r="B3" s="278"/>
      <c r="C3" s="13"/>
      <c r="D3" s="120"/>
      <c r="E3" s="13"/>
      <c r="F3" s="120"/>
      <c r="G3" s="13"/>
      <c r="H3" s="120"/>
      <c r="I3" s="13"/>
      <c r="J3" s="120"/>
      <c r="K3" s="13"/>
      <c r="L3" s="120"/>
      <c r="M3" s="13"/>
      <c r="N3" s="130"/>
      <c r="O3" s="13"/>
      <c r="P3" s="120"/>
      <c r="Q3" s="13"/>
      <c r="R3" s="130"/>
    </row>
    <row r="4" spans="1:22" s="41" customFormat="1" ht="42.75" customHeight="1" x14ac:dyDescent="0.2">
      <c r="A4" s="54"/>
      <c r="B4" s="53"/>
      <c r="C4" s="486" t="s">
        <v>71</v>
      </c>
      <c r="D4" s="486"/>
      <c r="E4" s="486"/>
      <c r="F4" s="486"/>
      <c r="G4" s="486"/>
      <c r="H4" s="486"/>
      <c r="I4" s="486"/>
      <c r="J4" s="176"/>
      <c r="K4" s="482" t="s">
        <v>148</v>
      </c>
      <c r="L4" s="482"/>
      <c r="M4" s="482"/>
      <c r="N4" s="176"/>
      <c r="O4" s="482" t="s">
        <v>149</v>
      </c>
      <c r="P4" s="482"/>
      <c r="Q4" s="482"/>
      <c r="R4" s="139"/>
    </row>
    <row r="5" spans="1:22" s="41" customFormat="1" ht="28.5" customHeight="1" x14ac:dyDescent="0.2">
      <c r="A5" s="52"/>
      <c r="B5" s="337"/>
      <c r="C5" s="482" t="s">
        <v>70</v>
      </c>
      <c r="D5" s="482"/>
      <c r="E5" s="482"/>
      <c r="F5" s="175"/>
      <c r="G5" s="487" t="s">
        <v>581</v>
      </c>
      <c r="H5" s="487"/>
      <c r="I5" s="487"/>
      <c r="J5" s="131"/>
      <c r="K5" s="319"/>
      <c r="L5" s="131"/>
      <c r="M5" s="11"/>
      <c r="N5" s="131"/>
      <c r="O5" s="11"/>
      <c r="P5" s="131"/>
      <c r="Q5" s="11"/>
      <c r="R5" s="131"/>
    </row>
    <row r="6" spans="1:22" s="41" customFormat="1" ht="42.75" customHeight="1" x14ac:dyDescent="0.2">
      <c r="A6" s="52"/>
      <c r="B6" s="42"/>
      <c r="C6" s="60" t="s">
        <v>146</v>
      </c>
      <c r="D6" s="131"/>
      <c r="E6" s="60" t="s">
        <v>147</v>
      </c>
      <c r="F6" s="131"/>
      <c r="G6" s="60" t="s">
        <v>146</v>
      </c>
      <c r="H6" s="131"/>
      <c r="I6" s="60" t="s">
        <v>147</v>
      </c>
      <c r="J6" s="131"/>
      <c r="K6" s="60" t="s">
        <v>146</v>
      </c>
      <c r="L6" s="131"/>
      <c r="M6" s="60" t="s">
        <v>147</v>
      </c>
      <c r="N6" s="131"/>
      <c r="O6" s="60" t="s">
        <v>146</v>
      </c>
      <c r="P6" s="131"/>
      <c r="Q6" s="60" t="s">
        <v>147</v>
      </c>
      <c r="R6" s="131"/>
    </row>
    <row r="7" spans="1:22" s="41" customFormat="1" ht="42.75" customHeight="1" x14ac:dyDescent="0.2">
      <c r="A7" s="103"/>
      <c r="B7" s="51"/>
      <c r="C7" s="50" t="s">
        <v>145</v>
      </c>
      <c r="D7" s="132"/>
      <c r="E7" s="50" t="s">
        <v>168</v>
      </c>
      <c r="F7" s="132"/>
      <c r="G7" s="50" t="s">
        <v>145</v>
      </c>
      <c r="H7" s="132"/>
      <c r="I7" s="50" t="s">
        <v>168</v>
      </c>
      <c r="J7" s="132"/>
      <c r="K7" s="50" t="s">
        <v>145</v>
      </c>
      <c r="L7" s="132"/>
      <c r="M7" s="50" t="s">
        <v>168</v>
      </c>
      <c r="N7" s="132"/>
      <c r="O7" s="50" t="s">
        <v>145</v>
      </c>
      <c r="P7" s="132"/>
      <c r="Q7" s="50" t="s">
        <v>168</v>
      </c>
      <c r="R7" s="134"/>
    </row>
    <row r="8" spans="1:22" s="41" customFormat="1" ht="14.25" customHeight="1" x14ac:dyDescent="0.2">
      <c r="A8" s="46" t="s">
        <v>567</v>
      </c>
      <c r="B8" s="46"/>
      <c r="C8" s="227"/>
      <c r="D8" s="228"/>
      <c r="E8" s="227"/>
      <c r="F8" s="228"/>
      <c r="G8" s="227"/>
      <c r="H8" s="228"/>
      <c r="I8" s="227"/>
      <c r="J8" s="228"/>
      <c r="K8" s="227"/>
      <c r="L8" s="228"/>
      <c r="M8" s="227"/>
      <c r="N8" s="228"/>
      <c r="O8" s="227"/>
      <c r="P8" s="228"/>
      <c r="Q8" s="227"/>
      <c r="R8" s="134"/>
    </row>
    <row r="9" spans="1:22" s="41" customFormat="1" ht="14.25" customHeight="1" x14ac:dyDescent="0.2">
      <c r="A9" s="48" t="s">
        <v>568</v>
      </c>
      <c r="B9" s="46"/>
      <c r="C9" s="243">
        <v>5535</v>
      </c>
      <c r="D9" s="244" t="s">
        <v>121</v>
      </c>
      <c r="E9" s="243">
        <v>50637.883000000002</v>
      </c>
      <c r="F9" s="244" t="s">
        <v>121</v>
      </c>
      <c r="G9" s="243">
        <v>2778</v>
      </c>
      <c r="H9" s="244" t="s">
        <v>121</v>
      </c>
      <c r="I9" s="243">
        <v>22649.452000000001</v>
      </c>
      <c r="J9" s="244" t="s">
        <v>121</v>
      </c>
      <c r="K9" s="243">
        <v>15279</v>
      </c>
      <c r="L9" s="244" t="s">
        <v>121</v>
      </c>
      <c r="M9" s="243">
        <v>267360.99800000002</v>
      </c>
      <c r="N9" s="244" t="s">
        <v>121</v>
      </c>
      <c r="O9" s="243">
        <v>20814</v>
      </c>
      <c r="P9" s="244" t="s">
        <v>121</v>
      </c>
      <c r="Q9" s="243">
        <v>317998.88099999999</v>
      </c>
      <c r="R9" s="131" t="s">
        <v>121</v>
      </c>
    </row>
    <row r="10" spans="1:22" s="49" customFormat="1" ht="14.25" customHeight="1" x14ac:dyDescent="0.2">
      <c r="A10" s="45" t="s">
        <v>134</v>
      </c>
      <c r="B10" s="45"/>
      <c r="C10" s="230">
        <v>3907</v>
      </c>
      <c r="D10" s="245" t="s">
        <v>121</v>
      </c>
      <c r="E10" s="230">
        <v>42113.466999999997</v>
      </c>
      <c r="F10" s="245" t="s">
        <v>121</v>
      </c>
      <c r="G10" s="230">
        <v>1953</v>
      </c>
      <c r="H10" s="245" t="s">
        <v>121</v>
      </c>
      <c r="I10" s="230">
        <v>18099.363000000001</v>
      </c>
      <c r="J10" s="245" t="s">
        <v>121</v>
      </c>
      <c r="K10" s="230">
        <v>14019</v>
      </c>
      <c r="L10" s="245" t="s">
        <v>121</v>
      </c>
      <c r="M10" s="230">
        <v>238897.323</v>
      </c>
      <c r="N10" s="245" t="s">
        <v>121</v>
      </c>
      <c r="O10" s="230">
        <v>17926</v>
      </c>
      <c r="P10" s="245" t="s">
        <v>121</v>
      </c>
      <c r="Q10" s="230">
        <v>281010.78999999998</v>
      </c>
      <c r="R10" s="135" t="s">
        <v>121</v>
      </c>
      <c r="U10" s="40"/>
      <c r="V10" s="40"/>
    </row>
    <row r="11" spans="1:22" s="49" customFormat="1" ht="28.5" customHeight="1" x14ac:dyDescent="0.2">
      <c r="A11" s="45"/>
      <c r="B11" s="101" t="s">
        <v>143</v>
      </c>
      <c r="C11" s="230">
        <v>3769</v>
      </c>
      <c r="D11" s="246" t="s">
        <v>121</v>
      </c>
      <c r="E11" s="230">
        <v>40972.737999999998</v>
      </c>
      <c r="F11" s="246" t="s">
        <v>121</v>
      </c>
      <c r="G11" s="230">
        <v>1894</v>
      </c>
      <c r="H11" s="246" t="s">
        <v>121</v>
      </c>
      <c r="I11" s="230">
        <v>17585.358</v>
      </c>
      <c r="J11" s="246" t="s">
        <v>121</v>
      </c>
      <c r="K11" s="230">
        <v>9467</v>
      </c>
      <c r="L11" s="246" t="s">
        <v>121</v>
      </c>
      <c r="M11" s="230">
        <v>140689.00899999999</v>
      </c>
      <c r="N11" s="246" t="s">
        <v>121</v>
      </c>
      <c r="O11" s="230">
        <v>13236</v>
      </c>
      <c r="P11" s="246" t="s">
        <v>121</v>
      </c>
      <c r="Q11" s="230">
        <v>181661.747</v>
      </c>
      <c r="R11" s="77" t="s">
        <v>121</v>
      </c>
      <c r="U11" s="7"/>
      <c r="V11" s="7"/>
    </row>
    <row r="12" spans="1:22" s="41" customFormat="1" ht="28.5" customHeight="1" x14ac:dyDescent="0.2">
      <c r="A12" s="485" t="s">
        <v>144</v>
      </c>
      <c r="B12" s="485"/>
      <c r="C12" s="230">
        <v>473</v>
      </c>
      <c r="D12" s="231" t="s">
        <v>121</v>
      </c>
      <c r="E12" s="230">
        <v>3433.6889999999999</v>
      </c>
      <c r="F12" s="231" t="s">
        <v>121</v>
      </c>
      <c r="G12" s="230">
        <v>272</v>
      </c>
      <c r="H12" s="231" t="s">
        <v>121</v>
      </c>
      <c r="I12" s="230">
        <v>1969.9760000000001</v>
      </c>
      <c r="J12" s="231" t="s">
        <v>121</v>
      </c>
      <c r="K12" s="230">
        <v>103</v>
      </c>
      <c r="L12" s="231" t="s">
        <v>121</v>
      </c>
      <c r="M12" s="230">
        <v>1962.4380000000001</v>
      </c>
      <c r="N12" s="231" t="s">
        <v>121</v>
      </c>
      <c r="O12" s="230">
        <v>576</v>
      </c>
      <c r="P12" s="231" t="s">
        <v>121</v>
      </c>
      <c r="Q12" s="230">
        <v>5396.1270000000004</v>
      </c>
      <c r="R12" s="78" t="s">
        <v>121</v>
      </c>
      <c r="U12" s="7"/>
      <c r="V12" s="7"/>
    </row>
    <row r="13" spans="1:22" s="41" customFormat="1" ht="14.25" customHeight="1" x14ac:dyDescent="0.2">
      <c r="A13" s="334" t="s">
        <v>580</v>
      </c>
      <c r="B13" s="320"/>
      <c r="C13" s="230">
        <v>1155</v>
      </c>
      <c r="D13" s="245" t="s">
        <v>121</v>
      </c>
      <c r="E13" s="230">
        <v>5090.7269999999999</v>
      </c>
      <c r="F13" s="245" t="s">
        <v>121</v>
      </c>
      <c r="G13" s="230">
        <v>553</v>
      </c>
      <c r="H13" s="245" t="s">
        <v>121</v>
      </c>
      <c r="I13" s="335">
        <v>2580.1129999999998</v>
      </c>
      <c r="J13" s="336" t="s">
        <v>121</v>
      </c>
      <c r="K13" s="230">
        <v>1157</v>
      </c>
      <c r="L13" s="231" t="s">
        <v>121</v>
      </c>
      <c r="M13" s="230">
        <v>26501.237000000001</v>
      </c>
      <c r="N13" s="231" t="s">
        <v>121</v>
      </c>
      <c r="O13" s="230">
        <v>2312</v>
      </c>
      <c r="P13" s="245" t="s">
        <v>121</v>
      </c>
      <c r="Q13" s="230">
        <v>31591.964</v>
      </c>
      <c r="R13" s="102" t="s">
        <v>121</v>
      </c>
      <c r="U13" s="7"/>
      <c r="V13" s="7"/>
    </row>
    <row r="14" spans="1:22" s="41" customFormat="1" ht="21" customHeight="1" x14ac:dyDescent="0.2">
      <c r="A14" s="45"/>
      <c r="B14" s="45"/>
      <c r="C14" s="230"/>
      <c r="D14" s="231"/>
      <c r="E14" s="230"/>
      <c r="F14" s="231"/>
      <c r="G14" s="230"/>
      <c r="H14" s="231"/>
      <c r="I14" s="230"/>
      <c r="J14" s="231"/>
      <c r="K14" s="230"/>
      <c r="L14" s="231"/>
      <c r="M14" s="230"/>
      <c r="N14" s="231"/>
      <c r="O14" s="230"/>
      <c r="P14" s="231"/>
      <c r="Q14" s="230"/>
      <c r="R14" s="136"/>
      <c r="U14" s="7"/>
      <c r="V14" s="7"/>
    </row>
    <row r="15" spans="1:22" s="41" customFormat="1" ht="14.25" customHeight="1" x14ac:dyDescent="0.2">
      <c r="A15" s="46" t="s">
        <v>590</v>
      </c>
      <c r="B15" s="46"/>
      <c r="C15" s="243"/>
      <c r="D15" s="244"/>
      <c r="E15" s="243"/>
      <c r="F15" s="244"/>
      <c r="G15" s="243"/>
      <c r="H15" s="244"/>
      <c r="I15" s="243"/>
      <c r="J15" s="244"/>
      <c r="K15" s="243"/>
      <c r="L15" s="244"/>
      <c r="M15" s="243"/>
      <c r="N15" s="244"/>
      <c r="O15" s="243"/>
      <c r="P15" s="244"/>
      <c r="Q15" s="243"/>
      <c r="R15" s="78"/>
      <c r="U15" s="7"/>
      <c r="V15" s="7"/>
    </row>
    <row r="16" spans="1:22" s="41" customFormat="1" ht="14.25" customHeight="1" x14ac:dyDescent="0.2">
      <c r="A16" s="48" t="s">
        <v>591</v>
      </c>
      <c r="B16" s="46"/>
      <c r="C16" s="243">
        <v>5101</v>
      </c>
      <c r="D16" s="244" t="s">
        <v>121</v>
      </c>
      <c r="E16" s="243">
        <v>38146.127</v>
      </c>
      <c r="F16" s="244" t="s">
        <v>121</v>
      </c>
      <c r="G16" s="243">
        <v>2671</v>
      </c>
      <c r="H16" s="244" t="s">
        <v>121</v>
      </c>
      <c r="I16" s="243">
        <v>23264.753000000001</v>
      </c>
      <c r="J16" s="244" t="s">
        <v>121</v>
      </c>
      <c r="K16" s="243">
        <v>13762</v>
      </c>
      <c r="L16" s="244" t="s">
        <v>121</v>
      </c>
      <c r="M16" s="243">
        <v>240622.69200000001</v>
      </c>
      <c r="N16" s="244" t="s">
        <v>121</v>
      </c>
      <c r="O16" s="243">
        <v>18863</v>
      </c>
      <c r="P16" s="244" t="s">
        <v>121</v>
      </c>
      <c r="Q16" s="243">
        <v>278768.81900000002</v>
      </c>
      <c r="R16" s="43" t="s">
        <v>121</v>
      </c>
      <c r="U16" s="7"/>
      <c r="V16" s="7"/>
    </row>
    <row r="17" spans="1:22" s="41" customFormat="1" ht="14.25" customHeight="1" x14ac:dyDescent="0.2">
      <c r="A17" s="45" t="s">
        <v>136</v>
      </c>
      <c r="B17" s="46"/>
      <c r="C17" s="230">
        <v>3644</v>
      </c>
      <c r="D17" s="245" t="s">
        <v>121</v>
      </c>
      <c r="E17" s="230">
        <v>30894.978999999999</v>
      </c>
      <c r="F17" s="245" t="s">
        <v>121</v>
      </c>
      <c r="G17" s="230">
        <v>1937</v>
      </c>
      <c r="H17" s="245" t="s">
        <v>121</v>
      </c>
      <c r="I17" s="230">
        <v>19130.071</v>
      </c>
      <c r="J17" s="245" t="s">
        <v>121</v>
      </c>
      <c r="K17" s="230">
        <v>13086</v>
      </c>
      <c r="L17" s="245" t="s">
        <v>121</v>
      </c>
      <c r="M17" s="230">
        <v>222832.886</v>
      </c>
      <c r="N17" s="245" t="s">
        <v>121</v>
      </c>
      <c r="O17" s="230">
        <v>16730</v>
      </c>
      <c r="P17" s="245" t="s">
        <v>121</v>
      </c>
      <c r="Q17" s="230">
        <v>253727.86499999999</v>
      </c>
      <c r="R17" s="43" t="s">
        <v>121</v>
      </c>
      <c r="U17" s="7"/>
      <c r="V17" s="7"/>
    </row>
    <row r="18" spans="1:22" s="41" customFormat="1" ht="14.25" customHeight="1" x14ac:dyDescent="0.2">
      <c r="A18" s="46"/>
      <c r="B18" s="45" t="s">
        <v>137</v>
      </c>
      <c r="C18" s="230">
        <v>3527</v>
      </c>
      <c r="D18" s="245" t="s">
        <v>121</v>
      </c>
      <c r="E18" s="230">
        <v>29878.431</v>
      </c>
      <c r="F18" s="245" t="s">
        <v>121</v>
      </c>
      <c r="G18" s="230">
        <v>1884</v>
      </c>
      <c r="H18" s="245" t="s">
        <v>121</v>
      </c>
      <c r="I18" s="230">
        <v>18594.165000000001</v>
      </c>
      <c r="J18" s="245" t="s">
        <v>121</v>
      </c>
      <c r="K18" s="230">
        <v>8804</v>
      </c>
      <c r="L18" s="231" t="s">
        <v>121</v>
      </c>
      <c r="M18" s="230">
        <v>132806.033</v>
      </c>
      <c r="N18" s="231" t="s">
        <v>121</v>
      </c>
      <c r="O18" s="230">
        <v>12331</v>
      </c>
      <c r="P18" s="245" t="s">
        <v>121</v>
      </c>
      <c r="Q18" s="230">
        <v>162684.46400000001</v>
      </c>
      <c r="R18" s="77" t="s">
        <v>121</v>
      </c>
      <c r="U18" s="7"/>
      <c r="V18" s="7"/>
    </row>
    <row r="19" spans="1:22" s="41" customFormat="1" ht="14.25" customHeight="1" x14ac:dyDescent="0.2">
      <c r="A19" s="45" t="s">
        <v>69</v>
      </c>
      <c r="B19" s="46"/>
      <c r="C19" s="230">
        <v>461</v>
      </c>
      <c r="D19" s="245" t="s">
        <v>121</v>
      </c>
      <c r="E19" s="230">
        <v>2938.5549999999998</v>
      </c>
      <c r="F19" s="245" t="s">
        <v>121</v>
      </c>
      <c r="G19" s="230">
        <v>235</v>
      </c>
      <c r="H19" s="245" t="s">
        <v>121</v>
      </c>
      <c r="I19" s="230">
        <v>1735.5029999999999</v>
      </c>
      <c r="J19" s="245" t="s">
        <v>121</v>
      </c>
      <c r="K19" s="230">
        <v>99</v>
      </c>
      <c r="L19" s="231" t="s">
        <v>121</v>
      </c>
      <c r="M19" s="230">
        <v>1886.6759999999999</v>
      </c>
      <c r="N19" s="231" t="s">
        <v>121</v>
      </c>
      <c r="O19" s="230">
        <v>560</v>
      </c>
      <c r="P19" s="245" t="s">
        <v>121</v>
      </c>
      <c r="Q19" s="230">
        <v>4825.2309999999998</v>
      </c>
      <c r="R19" s="78" t="s">
        <v>121</v>
      </c>
      <c r="U19" s="7"/>
      <c r="V19" s="7"/>
    </row>
    <row r="20" spans="1:22" s="41" customFormat="1" ht="14.25" customHeight="1" x14ac:dyDescent="0.2">
      <c r="A20" s="45" t="s">
        <v>138</v>
      </c>
      <c r="B20" s="46"/>
      <c r="C20" s="230">
        <v>996</v>
      </c>
      <c r="D20" s="245" t="s">
        <v>121</v>
      </c>
      <c r="E20" s="230">
        <v>4312.5929999999998</v>
      </c>
      <c r="F20" s="245" t="s">
        <v>121</v>
      </c>
      <c r="G20" s="230">
        <v>499</v>
      </c>
      <c r="H20" s="245" t="s">
        <v>121</v>
      </c>
      <c r="I20" s="230">
        <v>2399.1790000000001</v>
      </c>
      <c r="J20" s="245" t="s">
        <v>121</v>
      </c>
      <c r="K20" s="230">
        <v>577</v>
      </c>
      <c r="L20" s="231" t="s">
        <v>121</v>
      </c>
      <c r="M20" s="230">
        <v>15903.13</v>
      </c>
      <c r="N20" s="231" t="s">
        <v>121</v>
      </c>
      <c r="O20" s="230">
        <v>1573</v>
      </c>
      <c r="P20" s="245" t="s">
        <v>121</v>
      </c>
      <c r="Q20" s="230">
        <v>20215.723000000002</v>
      </c>
      <c r="R20" s="78" t="s">
        <v>121</v>
      </c>
      <c r="U20" s="7"/>
      <c r="V20" s="7"/>
    </row>
    <row r="21" spans="1:22" s="41" customFormat="1" ht="21" customHeight="1" x14ac:dyDescent="0.2">
      <c r="A21" s="46"/>
      <c r="B21" s="46"/>
      <c r="C21" s="230"/>
      <c r="D21" s="231"/>
      <c r="E21" s="230"/>
      <c r="F21" s="231"/>
      <c r="G21" s="230"/>
      <c r="H21" s="231"/>
      <c r="I21" s="230"/>
      <c r="J21" s="231"/>
      <c r="K21" s="230"/>
      <c r="L21" s="231"/>
      <c r="M21" s="230"/>
      <c r="N21" s="231"/>
      <c r="O21" s="230"/>
      <c r="P21" s="231"/>
      <c r="Q21" s="230"/>
      <c r="R21" s="78"/>
      <c r="U21" s="7"/>
      <c r="V21" s="7"/>
    </row>
    <row r="22" spans="1:22" s="41" customFormat="1" ht="14.25" customHeight="1" x14ac:dyDescent="0.2">
      <c r="A22" s="46" t="s">
        <v>598</v>
      </c>
      <c r="B22" s="46"/>
      <c r="C22" s="230"/>
      <c r="D22" s="231"/>
      <c r="E22" s="230"/>
      <c r="F22" s="231"/>
      <c r="G22" s="230"/>
      <c r="H22" s="231"/>
      <c r="I22" s="230"/>
      <c r="J22" s="231"/>
      <c r="K22" s="230"/>
      <c r="L22" s="231"/>
      <c r="M22" s="230"/>
      <c r="N22" s="231"/>
      <c r="O22" s="230"/>
      <c r="P22" s="231"/>
      <c r="Q22" s="230"/>
      <c r="R22" s="78"/>
      <c r="U22" s="7"/>
      <c r="V22" s="7"/>
    </row>
    <row r="23" spans="1:22" s="41" customFormat="1" ht="14.25" customHeight="1" x14ac:dyDescent="0.2">
      <c r="A23" s="48" t="s">
        <v>599</v>
      </c>
      <c r="B23" s="46"/>
      <c r="C23" s="243">
        <v>4857</v>
      </c>
      <c r="D23" s="361" t="s">
        <v>207</v>
      </c>
      <c r="E23" s="243">
        <v>34860.131999999998</v>
      </c>
      <c r="F23" s="361" t="s">
        <v>207</v>
      </c>
      <c r="G23" s="243">
        <v>2506</v>
      </c>
      <c r="H23" s="361" t="s">
        <v>207</v>
      </c>
      <c r="I23" s="243">
        <v>20104.375</v>
      </c>
      <c r="J23" s="361" t="s">
        <v>207</v>
      </c>
      <c r="K23" s="243">
        <v>13080</v>
      </c>
      <c r="L23" s="244" t="s">
        <v>121</v>
      </c>
      <c r="M23" s="243">
        <v>233603.693</v>
      </c>
      <c r="N23" s="244" t="s">
        <v>121</v>
      </c>
      <c r="O23" s="243">
        <v>17937</v>
      </c>
      <c r="P23" s="361" t="s">
        <v>207</v>
      </c>
      <c r="Q23" s="243">
        <v>268463.82500000001</v>
      </c>
      <c r="R23" s="363" t="s">
        <v>207</v>
      </c>
      <c r="U23" s="7"/>
      <c r="V23" s="7"/>
    </row>
    <row r="24" spans="1:22" s="41" customFormat="1" ht="14.25" customHeight="1" x14ac:dyDescent="0.2">
      <c r="A24" s="45" t="s">
        <v>136</v>
      </c>
      <c r="B24" s="46"/>
      <c r="C24" s="230">
        <v>3502</v>
      </c>
      <c r="D24" s="361" t="s">
        <v>207</v>
      </c>
      <c r="E24" s="230">
        <v>27728.782999999999</v>
      </c>
      <c r="F24" s="361" t="s">
        <v>207</v>
      </c>
      <c r="G24" s="230">
        <v>1826</v>
      </c>
      <c r="H24" s="361" t="s">
        <v>207</v>
      </c>
      <c r="I24" s="230">
        <v>16212.877</v>
      </c>
      <c r="J24" s="361" t="s">
        <v>207</v>
      </c>
      <c r="K24" s="230">
        <v>12444</v>
      </c>
      <c r="L24" s="245" t="s">
        <v>121</v>
      </c>
      <c r="M24" s="230">
        <v>216521.77</v>
      </c>
      <c r="N24" s="245" t="s">
        <v>121</v>
      </c>
      <c r="O24" s="230">
        <v>15946</v>
      </c>
      <c r="P24" s="361" t="s">
        <v>207</v>
      </c>
      <c r="Q24" s="230">
        <v>244250.55300000001</v>
      </c>
      <c r="R24" s="363" t="s">
        <v>207</v>
      </c>
      <c r="U24" s="7"/>
      <c r="V24" s="7"/>
    </row>
    <row r="25" spans="1:22" s="41" customFormat="1" ht="14.25" customHeight="1" x14ac:dyDescent="0.2">
      <c r="A25" s="46"/>
      <c r="B25" s="45" t="s">
        <v>137</v>
      </c>
      <c r="C25" s="230">
        <v>3388</v>
      </c>
      <c r="D25" s="361" t="s">
        <v>207</v>
      </c>
      <c r="E25" s="230">
        <v>26998.91</v>
      </c>
      <c r="F25" s="361" t="s">
        <v>207</v>
      </c>
      <c r="G25" s="230">
        <v>1781</v>
      </c>
      <c r="H25" s="361" t="s">
        <v>207</v>
      </c>
      <c r="I25" s="230">
        <v>15758.067999999999</v>
      </c>
      <c r="J25" s="361" t="s">
        <v>207</v>
      </c>
      <c r="K25" s="230">
        <v>8390</v>
      </c>
      <c r="L25" s="245" t="s">
        <v>121</v>
      </c>
      <c r="M25" s="230">
        <v>131295.524</v>
      </c>
      <c r="N25" s="245" t="s">
        <v>121</v>
      </c>
      <c r="O25" s="230">
        <v>11778</v>
      </c>
      <c r="P25" s="361" t="s">
        <v>207</v>
      </c>
      <c r="Q25" s="230">
        <v>158294.43400000001</v>
      </c>
      <c r="R25" s="364" t="s">
        <v>207</v>
      </c>
      <c r="U25" s="7"/>
      <c r="V25" s="7"/>
    </row>
    <row r="26" spans="1:22" s="41" customFormat="1" ht="14.25" customHeight="1" x14ac:dyDescent="0.2">
      <c r="A26" s="45" t="s">
        <v>69</v>
      </c>
      <c r="B26" s="46"/>
      <c r="C26" s="230">
        <v>425</v>
      </c>
      <c r="D26" s="362" t="s">
        <v>207</v>
      </c>
      <c r="E26" s="230">
        <v>2993.1320000000001</v>
      </c>
      <c r="F26" s="362" t="s">
        <v>207</v>
      </c>
      <c r="G26" s="230">
        <v>221</v>
      </c>
      <c r="H26" s="362" t="s">
        <v>207</v>
      </c>
      <c r="I26" s="230">
        <v>1553.94</v>
      </c>
      <c r="J26" s="362" t="s">
        <v>207</v>
      </c>
      <c r="K26" s="230">
        <v>115</v>
      </c>
      <c r="L26" s="231" t="s">
        <v>121</v>
      </c>
      <c r="M26" s="230">
        <v>2199.3809999999999</v>
      </c>
      <c r="N26" s="231" t="s">
        <v>121</v>
      </c>
      <c r="O26" s="230">
        <v>540</v>
      </c>
      <c r="P26" s="362" t="s">
        <v>207</v>
      </c>
      <c r="Q26" s="230">
        <v>5192.5129999999999</v>
      </c>
      <c r="R26" s="364" t="s">
        <v>207</v>
      </c>
      <c r="U26" s="7"/>
      <c r="V26" s="7"/>
    </row>
    <row r="27" spans="1:22" s="41" customFormat="1" ht="14.25" customHeight="1" x14ac:dyDescent="0.2">
      <c r="A27" s="45" t="s">
        <v>138</v>
      </c>
      <c r="B27" s="46"/>
      <c r="C27" s="230">
        <v>930</v>
      </c>
      <c r="D27" s="361" t="s">
        <v>207</v>
      </c>
      <c r="E27" s="230">
        <v>4138.2169999999996</v>
      </c>
      <c r="F27" s="361" t="s">
        <v>207</v>
      </c>
      <c r="G27" s="230">
        <v>459</v>
      </c>
      <c r="H27" s="361" t="s">
        <v>207</v>
      </c>
      <c r="I27" s="230">
        <v>2337.558</v>
      </c>
      <c r="J27" s="361" t="s">
        <v>207</v>
      </c>
      <c r="K27" s="230">
        <v>521</v>
      </c>
      <c r="L27" s="231" t="s">
        <v>121</v>
      </c>
      <c r="M27" s="230">
        <v>14882.541999999999</v>
      </c>
      <c r="N27" s="231" t="s">
        <v>121</v>
      </c>
      <c r="O27" s="230">
        <v>1451</v>
      </c>
      <c r="P27" s="361" t="s">
        <v>207</v>
      </c>
      <c r="Q27" s="230">
        <v>19020.758999999998</v>
      </c>
      <c r="R27" s="364" t="s">
        <v>207</v>
      </c>
      <c r="U27" s="7"/>
      <c r="V27" s="7"/>
    </row>
    <row r="28" spans="1:22" s="41" customFormat="1" ht="21" customHeight="1" x14ac:dyDescent="0.2">
      <c r="A28" s="45"/>
      <c r="B28" s="45"/>
      <c r="C28" s="230"/>
      <c r="D28" s="231"/>
      <c r="E28" s="230"/>
      <c r="F28" s="231"/>
      <c r="G28" s="230"/>
      <c r="H28" s="231"/>
      <c r="I28" s="230"/>
      <c r="J28" s="231"/>
      <c r="K28" s="230"/>
      <c r="L28" s="231"/>
      <c r="M28" s="230"/>
      <c r="N28" s="231"/>
      <c r="O28" s="230"/>
      <c r="P28" s="231"/>
      <c r="Q28" s="230"/>
      <c r="R28" s="43"/>
      <c r="U28" s="7"/>
      <c r="V28" s="7"/>
    </row>
    <row r="29" spans="1:22" s="41" customFormat="1" ht="14.25" customHeight="1" x14ac:dyDescent="0.2">
      <c r="A29" s="46" t="s">
        <v>608</v>
      </c>
      <c r="B29" s="46"/>
      <c r="C29" s="230"/>
      <c r="D29" s="231"/>
      <c r="E29" s="230"/>
      <c r="F29" s="231"/>
      <c r="G29" s="230"/>
      <c r="H29" s="231"/>
      <c r="I29" s="230"/>
      <c r="J29" s="231"/>
      <c r="K29" s="230"/>
      <c r="L29" s="231"/>
      <c r="M29" s="230"/>
      <c r="N29" s="231"/>
      <c r="O29" s="230"/>
      <c r="P29" s="231"/>
      <c r="Q29" s="230"/>
      <c r="R29" s="78"/>
      <c r="U29" s="7"/>
      <c r="V29" s="7"/>
    </row>
    <row r="30" spans="1:22" s="41" customFormat="1" ht="14.25" customHeight="1" x14ac:dyDescent="0.2">
      <c r="A30" s="48" t="s">
        <v>609</v>
      </c>
      <c r="B30" s="46"/>
      <c r="C30" s="243">
        <v>4935</v>
      </c>
      <c r="D30" s="244" t="s">
        <v>121</v>
      </c>
      <c r="E30" s="243">
        <v>43313.392</v>
      </c>
      <c r="F30" s="244" t="s">
        <v>121</v>
      </c>
      <c r="G30" s="243">
        <v>2633</v>
      </c>
      <c r="H30" s="244" t="s">
        <v>121</v>
      </c>
      <c r="I30" s="243">
        <v>21352.75</v>
      </c>
      <c r="J30" s="244" t="s">
        <v>121</v>
      </c>
      <c r="K30" s="243">
        <v>14504</v>
      </c>
      <c r="L30" s="244" t="s">
        <v>121</v>
      </c>
      <c r="M30" s="243">
        <v>255792.867</v>
      </c>
      <c r="N30" s="244" t="s">
        <v>121</v>
      </c>
      <c r="O30" s="243">
        <v>19439</v>
      </c>
      <c r="P30" s="244" t="s">
        <v>121</v>
      </c>
      <c r="Q30" s="243">
        <v>299106.25900000002</v>
      </c>
      <c r="R30" s="43" t="s">
        <v>121</v>
      </c>
      <c r="U30" s="7"/>
      <c r="V30" s="7"/>
    </row>
    <row r="31" spans="1:22" s="41" customFormat="1" ht="14.25" customHeight="1" x14ac:dyDescent="0.2">
      <c r="A31" s="45" t="s">
        <v>136</v>
      </c>
      <c r="B31" s="46"/>
      <c r="C31" s="230">
        <v>3606</v>
      </c>
      <c r="D31" s="231" t="s">
        <v>121</v>
      </c>
      <c r="E31" s="230">
        <v>35732.313999999998</v>
      </c>
      <c r="F31" s="231" t="s">
        <v>121</v>
      </c>
      <c r="G31" s="230">
        <v>1954</v>
      </c>
      <c r="H31" s="231" t="s">
        <v>121</v>
      </c>
      <c r="I31" s="230">
        <v>17311.187000000002</v>
      </c>
      <c r="J31" s="231" t="s">
        <v>121</v>
      </c>
      <c r="K31" s="230">
        <v>13594</v>
      </c>
      <c r="L31" s="231" t="s">
        <v>121</v>
      </c>
      <c r="M31" s="230">
        <v>233521.03</v>
      </c>
      <c r="N31" s="231" t="s">
        <v>121</v>
      </c>
      <c r="O31" s="230">
        <v>17200</v>
      </c>
      <c r="P31" s="231" t="s">
        <v>121</v>
      </c>
      <c r="Q31" s="230">
        <v>269253.34399999998</v>
      </c>
      <c r="R31" s="43" t="s">
        <v>121</v>
      </c>
      <c r="U31" s="7"/>
      <c r="V31" s="7"/>
    </row>
    <row r="32" spans="1:22" s="41" customFormat="1" ht="14.25" customHeight="1" x14ac:dyDescent="0.2">
      <c r="A32" s="46"/>
      <c r="B32" s="45" t="s">
        <v>137</v>
      </c>
      <c r="C32" s="230">
        <v>3499</v>
      </c>
      <c r="D32" s="231" t="s">
        <v>121</v>
      </c>
      <c r="E32" s="230">
        <v>34858.173999999999</v>
      </c>
      <c r="F32" s="231" t="s">
        <v>121</v>
      </c>
      <c r="G32" s="230">
        <v>1900</v>
      </c>
      <c r="H32" s="231" t="s">
        <v>121</v>
      </c>
      <c r="I32" s="230">
        <v>16819.044999999998</v>
      </c>
      <c r="J32" s="231" t="s">
        <v>121</v>
      </c>
      <c r="K32" s="230">
        <v>9263</v>
      </c>
      <c r="L32" s="231" t="s">
        <v>121</v>
      </c>
      <c r="M32" s="230">
        <v>139351.84599999999</v>
      </c>
      <c r="N32" s="231" t="s">
        <v>121</v>
      </c>
      <c r="O32" s="230">
        <v>12762</v>
      </c>
      <c r="P32" s="231" t="s">
        <v>121</v>
      </c>
      <c r="Q32" s="230">
        <v>174210.02</v>
      </c>
      <c r="R32" s="43" t="s">
        <v>121</v>
      </c>
      <c r="U32" s="7"/>
      <c r="V32" s="7"/>
    </row>
    <row r="33" spans="1:22" s="41" customFormat="1" ht="14.25" customHeight="1" x14ac:dyDescent="0.2">
      <c r="A33" s="45" t="s">
        <v>69</v>
      </c>
      <c r="B33" s="46"/>
      <c r="C33" s="230">
        <v>410</v>
      </c>
      <c r="D33" s="231" t="s">
        <v>121</v>
      </c>
      <c r="E33" s="230">
        <v>3006.6109999999999</v>
      </c>
      <c r="F33" s="231" t="s">
        <v>121</v>
      </c>
      <c r="G33" s="230">
        <v>216</v>
      </c>
      <c r="H33" s="231" t="s">
        <v>121</v>
      </c>
      <c r="I33" s="230">
        <v>1540.681</v>
      </c>
      <c r="J33" s="231" t="s">
        <v>121</v>
      </c>
      <c r="K33" s="230">
        <v>116</v>
      </c>
      <c r="L33" s="231" t="s">
        <v>121</v>
      </c>
      <c r="M33" s="230">
        <v>2238.431</v>
      </c>
      <c r="N33" s="231" t="s">
        <v>121</v>
      </c>
      <c r="O33" s="230">
        <v>526</v>
      </c>
      <c r="P33" s="231" t="s">
        <v>121</v>
      </c>
      <c r="Q33" s="230">
        <v>5245.0420000000004</v>
      </c>
      <c r="R33" s="43" t="s">
        <v>121</v>
      </c>
      <c r="U33" s="7"/>
      <c r="V33" s="7"/>
    </row>
    <row r="34" spans="1:22" s="41" customFormat="1" ht="14.25" customHeight="1" x14ac:dyDescent="0.2">
      <c r="A34" s="45" t="s">
        <v>138</v>
      </c>
      <c r="B34" s="46"/>
      <c r="C34" s="230">
        <v>919</v>
      </c>
      <c r="D34" s="231" t="s">
        <v>121</v>
      </c>
      <c r="E34" s="230">
        <v>4574.4669999999996</v>
      </c>
      <c r="F34" s="231" t="s">
        <v>121</v>
      </c>
      <c r="G34" s="230">
        <v>463</v>
      </c>
      <c r="H34" s="231" t="s">
        <v>121</v>
      </c>
      <c r="I34" s="230">
        <v>2500.8820000000001</v>
      </c>
      <c r="J34" s="231" t="s">
        <v>121</v>
      </c>
      <c r="K34" s="230">
        <v>794</v>
      </c>
      <c r="L34" s="231" t="s">
        <v>121</v>
      </c>
      <c r="M34" s="230">
        <v>20033.405999999999</v>
      </c>
      <c r="N34" s="231" t="s">
        <v>121</v>
      </c>
      <c r="O34" s="230">
        <v>1713</v>
      </c>
      <c r="P34" s="231" t="s">
        <v>121</v>
      </c>
      <c r="Q34" s="230">
        <v>24607.873</v>
      </c>
      <c r="R34" s="43" t="s">
        <v>121</v>
      </c>
      <c r="U34" s="7"/>
      <c r="V34" s="7"/>
    </row>
    <row r="35" spans="1:22" s="41" customFormat="1" ht="21" customHeight="1" x14ac:dyDescent="0.2">
      <c r="A35" s="46"/>
      <c r="B35" s="46"/>
      <c r="C35" s="230"/>
      <c r="D35" s="231"/>
      <c r="E35" s="230"/>
      <c r="F35" s="231"/>
      <c r="G35" s="230"/>
      <c r="H35" s="231"/>
      <c r="I35" s="230"/>
      <c r="J35" s="231"/>
      <c r="K35" s="230"/>
      <c r="L35" s="231"/>
      <c r="M35" s="230"/>
      <c r="N35" s="231"/>
      <c r="O35" s="230"/>
      <c r="P35" s="231"/>
      <c r="Q35" s="230"/>
      <c r="R35" s="43"/>
      <c r="U35" s="7"/>
      <c r="V35" s="7"/>
    </row>
    <row r="36" spans="1:22" s="41" customFormat="1" ht="14.25" customHeight="1" x14ac:dyDescent="0.2">
      <c r="A36" s="46" t="s">
        <v>508</v>
      </c>
      <c r="B36" s="46"/>
      <c r="C36" s="232"/>
      <c r="D36" s="233"/>
      <c r="E36" s="232"/>
      <c r="F36" s="233"/>
      <c r="G36" s="232"/>
      <c r="H36" s="233"/>
      <c r="I36" s="232"/>
      <c r="J36" s="233"/>
      <c r="K36" s="232"/>
      <c r="L36" s="233"/>
      <c r="M36" s="232"/>
      <c r="N36" s="233"/>
      <c r="O36" s="232"/>
      <c r="P36" s="233"/>
      <c r="Q36" s="232"/>
      <c r="R36" s="43"/>
      <c r="U36" s="7"/>
      <c r="V36" s="7"/>
    </row>
    <row r="37" spans="1:22" s="41" customFormat="1" ht="14.25" customHeight="1" x14ac:dyDescent="0.2">
      <c r="A37" s="48" t="s">
        <v>509</v>
      </c>
      <c r="B37" s="46"/>
      <c r="C37" s="243">
        <v>5349</v>
      </c>
      <c r="D37" s="244" t="s">
        <v>121</v>
      </c>
      <c r="E37" s="243">
        <v>45730.832000000002</v>
      </c>
      <c r="F37" s="244" t="s">
        <v>121</v>
      </c>
      <c r="G37" s="243">
        <v>2781</v>
      </c>
      <c r="H37" s="244" t="s">
        <v>121</v>
      </c>
      <c r="I37" s="243">
        <v>22174.437000000002</v>
      </c>
      <c r="J37" s="244" t="s">
        <v>121</v>
      </c>
      <c r="K37" s="243">
        <v>14487</v>
      </c>
      <c r="L37" s="244" t="s">
        <v>121</v>
      </c>
      <c r="M37" s="243">
        <v>253163.77299999999</v>
      </c>
      <c r="N37" s="244" t="s">
        <v>121</v>
      </c>
      <c r="O37" s="243">
        <v>19836</v>
      </c>
      <c r="P37" s="244" t="s">
        <v>121</v>
      </c>
      <c r="Q37" s="243">
        <v>298894.60499999998</v>
      </c>
      <c r="R37" s="43" t="s">
        <v>121</v>
      </c>
      <c r="U37" s="7"/>
      <c r="V37" s="7"/>
    </row>
    <row r="38" spans="1:22" s="41" customFormat="1" ht="14.25" customHeight="1" x14ac:dyDescent="0.2">
      <c r="A38" s="45" t="s">
        <v>136</v>
      </c>
      <c r="B38" s="46"/>
      <c r="C38" s="230">
        <v>3829</v>
      </c>
      <c r="D38" s="231" t="s">
        <v>121</v>
      </c>
      <c r="E38" s="230">
        <v>37052.866999999998</v>
      </c>
      <c r="F38" s="231" t="s">
        <v>121</v>
      </c>
      <c r="G38" s="230">
        <v>1975</v>
      </c>
      <c r="H38" s="231" t="s">
        <v>121</v>
      </c>
      <c r="I38" s="230">
        <v>17375.856</v>
      </c>
      <c r="J38" s="231" t="s">
        <v>121</v>
      </c>
      <c r="K38" s="230">
        <v>13576</v>
      </c>
      <c r="L38" s="231" t="s">
        <v>121</v>
      </c>
      <c r="M38" s="230">
        <v>231001.234</v>
      </c>
      <c r="N38" s="231" t="s">
        <v>121</v>
      </c>
      <c r="O38" s="230">
        <v>17405</v>
      </c>
      <c r="P38" s="231" t="s">
        <v>121</v>
      </c>
      <c r="Q38" s="230">
        <v>268054.10100000002</v>
      </c>
      <c r="R38" s="131" t="s">
        <v>121</v>
      </c>
      <c r="U38" s="7"/>
      <c r="V38" s="7"/>
    </row>
    <row r="39" spans="1:22" s="41" customFormat="1" ht="14.25" customHeight="1" x14ac:dyDescent="0.2">
      <c r="A39" s="46"/>
      <c r="B39" s="45" t="s">
        <v>137</v>
      </c>
      <c r="C39" s="230">
        <v>3686</v>
      </c>
      <c r="D39" s="231" t="s">
        <v>121</v>
      </c>
      <c r="E39" s="230">
        <v>36156.707999999999</v>
      </c>
      <c r="F39" s="231" t="s">
        <v>121</v>
      </c>
      <c r="G39" s="230">
        <v>1914</v>
      </c>
      <c r="H39" s="231" t="s">
        <v>121</v>
      </c>
      <c r="I39" s="230">
        <v>16875.38</v>
      </c>
      <c r="J39" s="231" t="s">
        <v>121</v>
      </c>
      <c r="K39" s="230">
        <v>8976</v>
      </c>
      <c r="L39" s="231" t="s">
        <v>121</v>
      </c>
      <c r="M39" s="230">
        <v>133837.10999999999</v>
      </c>
      <c r="N39" s="231" t="s">
        <v>121</v>
      </c>
      <c r="O39" s="230">
        <v>12662</v>
      </c>
      <c r="P39" s="231" t="s">
        <v>121</v>
      </c>
      <c r="Q39" s="230">
        <v>169993.818</v>
      </c>
      <c r="R39" s="47" t="s">
        <v>121</v>
      </c>
      <c r="U39" s="7"/>
      <c r="V39" s="7"/>
    </row>
    <row r="40" spans="1:22" s="41" customFormat="1" ht="14.25" customHeight="1" x14ac:dyDescent="0.2">
      <c r="A40" s="45" t="s">
        <v>69</v>
      </c>
      <c r="B40" s="46"/>
      <c r="C40" s="230">
        <v>495</v>
      </c>
      <c r="D40" s="231" t="s">
        <v>121</v>
      </c>
      <c r="E40" s="230">
        <v>3471.4630000000002</v>
      </c>
      <c r="F40" s="231" t="s">
        <v>121</v>
      </c>
      <c r="G40" s="230">
        <v>324</v>
      </c>
      <c r="H40" s="231" t="s">
        <v>121</v>
      </c>
      <c r="I40" s="230">
        <v>2253.9279999999999</v>
      </c>
      <c r="J40" s="231" t="s">
        <v>121</v>
      </c>
      <c r="K40" s="230">
        <v>95</v>
      </c>
      <c r="L40" s="231" t="s">
        <v>121</v>
      </c>
      <c r="M40" s="230">
        <v>1818.3530000000001</v>
      </c>
      <c r="N40" s="231" t="s">
        <v>121</v>
      </c>
      <c r="O40" s="230">
        <v>590</v>
      </c>
      <c r="P40" s="231" t="s">
        <v>121</v>
      </c>
      <c r="Q40" s="230">
        <v>5289.8159999999998</v>
      </c>
      <c r="R40" s="43" t="s">
        <v>121</v>
      </c>
      <c r="U40" s="40"/>
      <c r="V40" s="40"/>
    </row>
    <row r="41" spans="1:22" s="41" customFormat="1" ht="14.25" customHeight="1" x14ac:dyDescent="0.2">
      <c r="A41" s="44" t="s">
        <v>138</v>
      </c>
      <c r="B41" s="104"/>
      <c r="C41" s="250">
        <v>1025</v>
      </c>
      <c r="D41" s="251" t="s">
        <v>121</v>
      </c>
      <c r="E41" s="250">
        <v>5206.5020000000004</v>
      </c>
      <c r="F41" s="251" t="s">
        <v>121</v>
      </c>
      <c r="G41" s="250">
        <v>482</v>
      </c>
      <c r="H41" s="251" t="s">
        <v>121</v>
      </c>
      <c r="I41" s="250">
        <v>2544.6529999999998</v>
      </c>
      <c r="J41" s="251" t="s">
        <v>121</v>
      </c>
      <c r="K41" s="250">
        <v>816</v>
      </c>
      <c r="L41" s="251" t="s">
        <v>121</v>
      </c>
      <c r="M41" s="250">
        <v>20344.186000000002</v>
      </c>
      <c r="N41" s="251" t="s">
        <v>121</v>
      </c>
      <c r="O41" s="250">
        <v>1841</v>
      </c>
      <c r="P41" s="251" t="s">
        <v>121</v>
      </c>
      <c r="Q41" s="250">
        <v>25550.687999999998</v>
      </c>
      <c r="R41" s="43" t="s">
        <v>121</v>
      </c>
      <c r="U41" s="7"/>
      <c r="V41" s="7"/>
    </row>
    <row r="42" spans="1:22" s="41" customFormat="1" ht="21" customHeight="1" x14ac:dyDescent="0.2">
      <c r="A42" s="5"/>
      <c r="B42" s="5"/>
      <c r="C42" s="5"/>
      <c r="D42" s="123"/>
      <c r="E42" s="5"/>
      <c r="F42" s="123"/>
      <c r="G42" s="5"/>
      <c r="H42" s="123"/>
      <c r="I42" s="5"/>
      <c r="J42" s="123"/>
      <c r="K42" s="5"/>
      <c r="L42" s="123"/>
      <c r="M42" s="5"/>
      <c r="N42" s="123"/>
      <c r="O42" s="5"/>
      <c r="P42" s="123"/>
      <c r="Q42" s="5"/>
      <c r="R42" s="136"/>
      <c r="U42" s="7"/>
      <c r="V42" s="7"/>
    </row>
    <row r="43" spans="1:22" s="41" customFormat="1" ht="12" customHeight="1" x14ac:dyDescent="0.2">
      <c r="A43" s="5" t="s">
        <v>68</v>
      </c>
      <c r="B43" s="5"/>
      <c r="C43" s="5"/>
      <c r="D43" s="123"/>
      <c r="E43" s="5"/>
      <c r="F43" s="123"/>
      <c r="G43" s="5"/>
      <c r="H43" s="123"/>
      <c r="I43" s="5"/>
      <c r="J43" s="133"/>
      <c r="L43" s="133"/>
      <c r="N43" s="133"/>
      <c r="P43" s="133"/>
      <c r="R43" s="43"/>
      <c r="U43" s="7"/>
      <c r="V43" s="7"/>
    </row>
    <row r="44" spans="1:22" s="158" customFormat="1" ht="12" customHeight="1" x14ac:dyDescent="0.25">
      <c r="A44" s="474" t="s">
        <v>174</v>
      </c>
      <c r="B44" s="475"/>
      <c r="C44" s="475"/>
      <c r="D44" s="475"/>
      <c r="E44" s="475"/>
      <c r="G44" s="108"/>
      <c r="I44" s="108"/>
    </row>
    <row r="45" spans="1:22" ht="14.1" customHeight="1" x14ac:dyDescent="0.25">
      <c r="R45" s="137"/>
      <c r="S45" s="5"/>
      <c r="U45" s="7"/>
      <c r="V45" s="7"/>
    </row>
    <row r="46" spans="1:22" ht="14.1" customHeight="1" x14ac:dyDescent="0.25">
      <c r="U46" s="7"/>
      <c r="V46" s="7"/>
    </row>
    <row r="47" spans="1:22" ht="14.1" customHeight="1" x14ac:dyDescent="0.25">
      <c r="U47" s="7"/>
      <c r="V47" s="7"/>
    </row>
    <row r="48" spans="1:22" ht="14.1" customHeight="1" x14ac:dyDescent="0.25">
      <c r="U48" s="7"/>
      <c r="V48" s="7"/>
    </row>
    <row r="49" spans="21:22" ht="14.1" customHeight="1" x14ac:dyDescent="0.25">
      <c r="U49" s="40"/>
      <c r="V49" s="40"/>
    </row>
    <row r="50" spans="21:22" ht="14.1" customHeight="1" x14ac:dyDescent="0.25">
      <c r="U50" s="7"/>
      <c r="V50" s="7"/>
    </row>
    <row r="51" spans="21:22" ht="14.1" customHeight="1" x14ac:dyDescent="0.25">
      <c r="U51" s="7"/>
      <c r="V51" s="7"/>
    </row>
    <row r="52" spans="21:22" ht="14.1" customHeight="1" x14ac:dyDescent="0.25">
      <c r="U52" s="7"/>
      <c r="V52" s="7"/>
    </row>
    <row r="53" spans="21:22" ht="14.1" customHeight="1" x14ac:dyDescent="0.25">
      <c r="U53" s="7"/>
      <c r="V53" s="7"/>
    </row>
  </sheetData>
  <mergeCells count="7">
    <mergeCell ref="A12:B12"/>
    <mergeCell ref="A44:E44"/>
    <mergeCell ref="C4:I4"/>
    <mergeCell ref="K4:M4"/>
    <mergeCell ref="O4:Q4"/>
    <mergeCell ref="C5:E5"/>
    <mergeCell ref="G5:I5"/>
  </mergeCell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21</vt:i4>
      </vt:variant>
    </vt:vector>
  </HeadingPairs>
  <TitlesOfParts>
    <vt:vector size="39" baseType="lpstr">
      <vt:lpstr>Titel</vt:lpstr>
      <vt:lpstr>Fakta om statistiken</vt:lpstr>
      <vt:lpstr>Innehåll–Contents</vt:lpstr>
      <vt:lpstr>Sammanfattning–Summary</vt:lpstr>
      <vt:lpstr>Tabell 1A</vt:lpstr>
      <vt:lpstr>Tabell 1B</vt:lpstr>
      <vt:lpstr>Tabell 2</vt:lpstr>
      <vt:lpstr>Tabell 3A</vt:lpstr>
      <vt:lpstr>Tabell 3B</vt:lpstr>
      <vt:lpstr>Tabell 4A</vt:lpstr>
      <vt:lpstr>Tabell 4B</vt:lpstr>
      <vt:lpstr>Tabell 5A</vt:lpstr>
      <vt:lpstr>Tabell 5B</vt:lpstr>
      <vt:lpstr>Tabell 6</vt:lpstr>
      <vt:lpstr>Bilaga 1</vt:lpstr>
      <vt:lpstr>Bilaga 2</vt:lpstr>
      <vt:lpstr>Bilaga 3</vt:lpstr>
      <vt:lpstr>Bilaga 4</vt:lpstr>
      <vt:lpstr>'Fakta om statistiken'!_Toc288736210</vt:lpstr>
      <vt:lpstr>'Fakta om statistiken'!_Toc288736211</vt:lpstr>
      <vt:lpstr>'Bilaga 1'!_Toc343681227</vt:lpstr>
      <vt:lpstr>'Bilaga 3'!_Toc343681227</vt:lpstr>
      <vt:lpstr>'Bilaga 1'!Utskriftsområde</vt:lpstr>
      <vt:lpstr>'Bilaga 2'!Utskriftsområde</vt:lpstr>
      <vt:lpstr>'Bilaga 3'!Utskriftsområde</vt:lpstr>
      <vt:lpstr>'Bilaga 4'!Utskriftsområde</vt:lpstr>
      <vt:lpstr>Innehåll–Contents!Utskriftsområde</vt:lpstr>
      <vt:lpstr>Sammanfattning–Summary!Utskriftsområde</vt:lpstr>
      <vt:lpstr>'Tabell 1A'!Utskriftsområde</vt:lpstr>
      <vt:lpstr>'Tabell 1B'!Utskriftsområde</vt:lpstr>
      <vt:lpstr>'Tabell 2'!Utskriftsområde</vt:lpstr>
      <vt:lpstr>'Tabell 3A'!Utskriftsområde</vt:lpstr>
      <vt:lpstr>'Tabell 3B'!Utskriftsområde</vt:lpstr>
      <vt:lpstr>'Tabell 4A'!Utskriftsområde</vt:lpstr>
      <vt:lpstr>'Tabell 4B'!Utskriftsområde</vt:lpstr>
      <vt:lpstr>'Tabell 5A'!Utskriftsområde</vt:lpstr>
      <vt:lpstr>'Tabell 5B'!Utskriftsområde</vt:lpstr>
      <vt:lpstr>'Tabell 6'!Utskriftsområde</vt:lpstr>
      <vt:lpstr>'Bilaga 2'!Utskriftsrubriker</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Olofsson</dc:creator>
  <cp:lastModifiedBy>Carina Jonsson</cp:lastModifiedBy>
  <cp:lastPrinted>2015-03-16T09:47:34Z</cp:lastPrinted>
  <dcterms:created xsi:type="dcterms:W3CDTF">2013-03-13T07:26:21Z</dcterms:created>
  <dcterms:modified xsi:type="dcterms:W3CDTF">2015-09-18T11:57:25Z</dcterms:modified>
</cp:coreProperties>
</file>