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6_17.bin" ContentType="application/vnd.openxmlformats-officedocument.oleObject"/>
  <Override PartName="/xl/embeddings/oleObject_6_18.bin" ContentType="application/vnd.openxmlformats-officedocument.oleObject"/>
  <Override PartName="/xl/embeddings/oleObject_6_19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tabRatio="965" activeTab="0"/>
  </bookViews>
  <sheets>
    <sheet name="Blad1" sheetId="1" r:id="rId1"/>
    <sheet name="PB Tab 1-2" sheetId="2" r:id="rId2"/>
    <sheet name="PB Tab 3-4" sheetId="3" r:id="rId3"/>
    <sheet name="LB Tab 1-2" sheetId="4" r:id="rId4"/>
    <sheet name="LB Tab 3-4" sheetId="5" r:id="rId5"/>
    <sheet name="BU Tab 1-3" sheetId="6" r:id="rId6"/>
    <sheet name="MC Tab 1-3" sheetId="7" r:id="rId7"/>
    <sheet name="RS Tab 1" sheetId="8" r:id="rId8"/>
  </sheets>
  <definedNames>
    <definedName name="_Toc257379478" localSheetId="0">'Blad1'!$B$7</definedName>
    <definedName name="_Toc72296252" localSheetId="1">'PB Tab 1-2'!#REF!</definedName>
    <definedName name="_Toc72296257" localSheetId="2">'PB Tab 3-4'!#REF!</definedName>
    <definedName name="_Toc72296258" localSheetId="6">'MC Tab 1-3'!#REF!</definedName>
    <definedName name="_Toc72296259" localSheetId="5">'BU Tab 1-3'!$B$2</definedName>
    <definedName name="_Toc72296263" localSheetId="3">'LB Tab 1-2'!$B$2</definedName>
    <definedName name="_Toc72296266" localSheetId="4">'LB Tab 1-2'!$A$35</definedName>
  </definedNames>
  <calcPr fullCalcOnLoad="1"/>
</workbook>
</file>

<file path=xl/sharedStrings.xml><?xml version="1.0" encoding="utf-8"?>
<sst xmlns="http://schemas.openxmlformats.org/spreadsheetml/2006/main" count="376" uniqueCount="218">
  <si>
    <t>Tabell PB1</t>
  </si>
  <si>
    <t>Totalt</t>
  </si>
  <si>
    <t>Tabell PB2</t>
  </si>
  <si>
    <t>år</t>
  </si>
  <si>
    <t>Tabell PB3</t>
  </si>
  <si>
    <t>Tabell PB4</t>
  </si>
  <si>
    <t>Fysiska personer</t>
  </si>
  <si>
    <t>Juridiska personer</t>
  </si>
  <si>
    <t>El</t>
  </si>
  <si>
    <t>Okänd</t>
  </si>
  <si>
    <t>Bensin</t>
  </si>
  <si>
    <t>Diesel</t>
  </si>
  <si>
    <t>i kg</t>
  </si>
  <si>
    <t xml:space="preserve">Totalt </t>
  </si>
  <si>
    <t>Tjänstevikt</t>
  </si>
  <si>
    <t xml:space="preserve"> Totalt antal körda mil</t>
  </si>
  <si>
    <t>Antal personbilar</t>
  </si>
  <si>
    <t>Medelkörsträcka i mil</t>
  </si>
  <si>
    <t>Ägare</t>
  </si>
  <si>
    <t xml:space="preserve">     Kvinnor</t>
  </si>
  <si>
    <t xml:space="preserve">     Män</t>
  </si>
  <si>
    <t xml:space="preserve">     därav personliga företag</t>
  </si>
  <si>
    <t>Årsmodell/</t>
  </si>
  <si>
    <t>tillverkningsår</t>
  </si>
  <si>
    <t>Drivmedel</t>
  </si>
  <si>
    <t>i mil</t>
  </si>
  <si>
    <t>Okänt</t>
  </si>
  <si>
    <t>Tabell LB1</t>
  </si>
  <si>
    <t>3 501 -</t>
  </si>
  <si>
    <t>Tabell LB2</t>
  </si>
  <si>
    <t>Flakbilar</t>
  </si>
  <si>
    <t>Skåpbilar</t>
  </si>
  <si>
    <t>Tankbilar</t>
  </si>
  <si>
    <t>Dragbilar</t>
  </si>
  <si>
    <t>Tabell LB3</t>
  </si>
  <si>
    <t>Tabell LB4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</si>
  <si>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</si>
  <si>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</si>
  <si>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</si>
  <si>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</si>
  <si>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</si>
  <si>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</si>
  <si>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</si>
  <si>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</si>
  <si>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</si>
  <si>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</si>
  <si>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</si>
  <si>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</si>
  <si>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</si>
  <si>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</si>
  <si>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</si>
  <si>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</si>
  <si>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</si>
  <si>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</si>
  <si>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</si>
  <si>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</si>
  <si>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</si>
  <si>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</si>
  <si>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</si>
  <si>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</si>
  <si>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</si>
  <si>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</si>
  <si>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</si>
  <si>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</si>
  <si>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</si>
  <si>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</si>
  <si>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</si>
  <si>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</si>
  <si>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</si>
  <si>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</si>
  <si>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</si>
  <si>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</si>
  <si>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</si>
  <si>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</si>
  <si>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</si>
  <si>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>Totalt antal körda mil</t>
  </si>
  <si>
    <t>Antal lastbilar</t>
  </si>
  <si>
    <t xml:space="preserve">         0 –   1 600</t>
  </si>
  <si>
    <t>Maximilastvikt i kg</t>
  </si>
  <si>
    <t xml:space="preserve">            –        500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</si>
  <si>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</si>
  <si>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</si>
  <si>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</si>
  <si>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</si>
  <si>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</si>
  <si>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Tabell BU1</t>
  </si>
  <si>
    <t>Tabell BU2</t>
  </si>
  <si>
    <t>Antal passagerare</t>
  </si>
  <si>
    <t xml:space="preserve">     –   8</t>
  </si>
  <si>
    <t xml:space="preserve">  9 – 10</t>
  </si>
  <si>
    <t>11 – 20</t>
  </si>
  <si>
    <t>21 – 30</t>
  </si>
  <si>
    <t>31 – 40</t>
  </si>
  <si>
    <t>41 – 50</t>
  </si>
  <si>
    <t>51 – 60</t>
  </si>
  <si>
    <t>61 – 70</t>
  </si>
  <si>
    <t>71 – 80</t>
  </si>
  <si>
    <t xml:space="preserve">81 – </t>
  </si>
  <si>
    <t>Tabell BU3</t>
  </si>
  <si>
    <t>Antal bussar</t>
  </si>
  <si>
    <t xml:space="preserve">tillverkningsår </t>
  </si>
  <si>
    <t xml:space="preserve">Okänd </t>
  </si>
  <si>
    <t>Tabell MC1</t>
  </si>
  <si>
    <t>Tabell MC2</t>
  </si>
  <si>
    <t>Cylindervolym</t>
  </si>
  <si>
    <t>Tabell MC3</t>
  </si>
  <si>
    <t>tillverknings-</t>
  </si>
  <si>
    <t xml:space="preserve">              -    125</t>
  </si>
  <si>
    <t xml:space="preserve">    126   -    600</t>
  </si>
  <si>
    <t xml:space="preserve">    601   - 1 000</t>
  </si>
  <si>
    <t>personer</t>
  </si>
  <si>
    <t>Tabell RS1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</si>
  <si>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</si>
  <si>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</si>
  <si>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</si>
  <si>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</si>
  <si>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</si>
  <si>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</si>
  <si>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</si>
  <si>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</si>
  <si>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</si>
  <si>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</si>
  <si>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</si>
  <si>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</si>
  <si>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</si>
  <si>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</si>
  <si>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</si>
  <si>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</si>
  <si>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</si>
  <si>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</si>
  <si>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</si>
  <si>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</si>
  <si>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</si>
  <si>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</si>
  <si>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</si>
  <si>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</si>
  <si>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</si>
  <si>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>Tabell RS7</t>
  </si>
  <si>
    <t xml:space="preserve">          Lastbilar</t>
  </si>
  <si>
    <t xml:space="preserve">Fysiska </t>
  </si>
  <si>
    <t xml:space="preserve"> Medelkörsträcka i mil</t>
  </si>
  <si>
    <t xml:space="preserve"> Antal bussar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</si>
  <si>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</si>
  <si>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</si>
  <si>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</si>
  <si>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</si>
  <si>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</si>
  <si>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</si>
  <si>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</si>
  <si>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t>-1991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</si>
  <si>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</si>
  <si>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</si>
  <si>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</si>
  <si>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</si>
  <si>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</si>
  <si>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</si>
  <si>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</si>
  <si>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</si>
  <si>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</si>
  <si>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</si>
  <si>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</si>
  <si>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</si>
  <si>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</si>
  <si>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Tabellförteckning</t>
  </si>
  <si>
    <t>Lastbilar</t>
  </si>
  <si>
    <t xml:space="preserve">Tabell LB3 </t>
  </si>
  <si>
    <t xml:space="preserve">Tabell LB4 </t>
  </si>
  <si>
    <t>Regional statistik</t>
  </si>
  <si>
    <t>-</t>
  </si>
  <si>
    <t>Antal motorcyklar</t>
  </si>
  <si>
    <r>
      <t>Körsträckor och antal personbilar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tjänstevikt och ägare år 2010</t>
    </r>
  </si>
  <si>
    <t>10 Kilometres driven and number of passenger cars, by kerb weight and owner year 2010</t>
  </si>
  <si>
    <t>Körsträckor och antal personbilar efter ägare år 2010</t>
  </si>
  <si>
    <t>10 Kilometres driven and number of passenger cars by owner year 2010</t>
  </si>
  <si>
    <t>KÖRSTRÄCKOR 2010</t>
  </si>
  <si>
    <t>-1992</t>
  </si>
  <si>
    <t>Körsträckor och antal personbilar efter årsmodell/tillverkningsår och ägare år 2010</t>
  </si>
  <si>
    <t>10 Kilometres driven and number of passenger cars by year of model/construction and by owner year 2010</t>
  </si>
  <si>
    <t>Etanol/    etanolhybrid</t>
  </si>
  <si>
    <t>Elhybrid/    laddhybrid</t>
  </si>
  <si>
    <t>Gas</t>
  </si>
  <si>
    <t>Körsträckor och antal personbilar efter drivmedel och ägare år 2010</t>
  </si>
  <si>
    <t>10 Kilometres driven and number of passenger cars by fuel and owner year 2010</t>
  </si>
  <si>
    <t>Körsträckor och antal lastbilar efter totalvikt år 2010</t>
  </si>
  <si>
    <r>
      <t>10 Kilometres driven and number of lorries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by permissible maximum weight year 2010</t>
    </r>
  </si>
  <si>
    <r>
      <t>Körsträckor och antal lastbilar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årsmodell/tillverkningsår och totalvikt år 2010</t>
    </r>
  </si>
  <si>
    <t>10 Kilometres driven and number of lorries by year of model/construction and permissible maximum weight year 2010</t>
  </si>
  <si>
    <r>
      <t>Körsträckor och antal lastbilar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maximilastvikt år 2010</t>
    </r>
  </si>
  <si>
    <r>
      <t>10 Kilometres driven and number of lorries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by load capacity year 2010</t>
    </r>
  </si>
  <si>
    <t>Etanol/              etanolhybrid</t>
  </si>
  <si>
    <t>Elhybrider/       laddhybrider</t>
  </si>
  <si>
    <r>
      <t>Körsträckor och antal bussar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drivmedel år 2010</t>
    </r>
  </si>
  <si>
    <t>10 Kilometres driven and number of buses by fuel year 2010</t>
  </si>
  <si>
    <t>Körsträckor och antal bussar efter antal passagerare år 2010</t>
  </si>
  <si>
    <t>10 Kilometres driven and number of buses by number of passengers year 2010</t>
  </si>
  <si>
    <r>
      <t>Körsträckor och antal bussar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årsmodell/tillverkningsår år 2010</t>
    </r>
  </si>
  <si>
    <r>
      <t>10 Kilometres driven and number of buses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by year of model/construction year 2010</t>
    </r>
  </si>
  <si>
    <t>Körsträckor och antal motorcyklar efter årsmodell/tillverkningsår och ägare år 2009</t>
  </si>
  <si>
    <t>10 Kilometres driven and number of motorcycles by year of model/construction and owner year 2009</t>
  </si>
  <si>
    <t>Körsträckor och antal motorcyklar efter ägare år 2009</t>
  </si>
  <si>
    <t>10 Kilometres driven and number of motorcycles by owner year 2009</t>
  </si>
  <si>
    <t>10 Kilometres driven and number of motorcycles by cylinder volume and owner year 2009</t>
  </si>
  <si>
    <r>
      <t>Körsträckor och antal motorcyklar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cylindervolym och ägare år 2009</t>
    </r>
  </si>
  <si>
    <t>Genomsnittlig körsträcka i mil efter län och fordonsslag år 2010</t>
  </si>
  <si>
    <t>Average 10-km driven by different kind of vehicles, by county, regarding year 2010</t>
  </si>
  <si>
    <t>Körsträckor och antal lastbilar efter karosseri år 2010</t>
  </si>
  <si>
    <t>10 Kilometres driven and number of lorries by type of body year 2010</t>
  </si>
  <si>
    <t>1) Uppgifterna för motorcyklar avser år 2009</t>
  </si>
  <si>
    <r>
      <t>Motorcyklar</t>
    </r>
    <r>
      <rPr>
        <vertAlign val="superscript"/>
        <sz val="8"/>
        <rFont val="Arial"/>
        <family val="2"/>
      </rPr>
      <t>1)</t>
    </r>
  </si>
  <si>
    <t>Körsträckor och antal personbilar efter tjänstevikt och ägare år 2010</t>
  </si>
  <si>
    <t>Körsträckor och antal personbilar efter årsmodell/tillverkningsår och ägare år 2010</t>
  </si>
  <si>
    <t>Körsträckor och antal lastbilar efter årsmodell/tillverkningsår och totalvikt år 2010</t>
  </si>
  <si>
    <t>Körsträckor och antal lastbilar efter maxlastvikt år 2010</t>
  </si>
  <si>
    <t>Körsträckor och antal bussar efter årsmodell/tillverkningsår år 2010</t>
  </si>
  <si>
    <t>Körsträckor och antal bussar efter drivmedel år 2010</t>
  </si>
  <si>
    <t>Körsträckor och antal motorcyklar efter cylindervolym och ägare år 2009</t>
  </si>
  <si>
    <t>Uppdaterad 2012-04-18. Uppgifter hämtade från Trafikanalys hemsida, tidigare SIKA, är ej längre aktuella.</t>
  </si>
  <si>
    <t>Uppdaterad 2013-06-12. Tabellerna för MC korrigerade.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</si>
</sst>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%"/>
    <numFmt numFmtId="168" formatCode="#,###,##0"/>
    <numFmt numFmtId="169" formatCode="0.000000"/>
    <numFmt numFmtId="170" formatCode="0.00000"/>
    <numFmt numFmtId="171" formatCode="0.0000"/>
    <numFmt numFmtId="172" formatCode="\+0.0;\-0.0"/>
    <numFmt numFmtId="173" formatCode="_-* #,##0.0\ _k_r_-;\-* #,##0.0\ _k_r_-;_-* &quot;-&quot;??\ _k_r_-;_-@_-"/>
    <numFmt numFmtId="174" formatCode="_-* #,##0\ _k_r_-;\-* #,##0\ _k_r_-;_-* &quot;-&quot;??\ _k_r_-;_-@_-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E+00"/>
    <numFmt numFmtId="181" formatCode="0E+00"/>
    <numFmt numFmtId="182" formatCode="0.00000000E+00"/>
    <numFmt numFmtId="183" formatCode="0.000000000E+00"/>
    <numFmt numFmtId="184" formatCode="0.0000000000E+00"/>
    <numFmt numFmtId="185" formatCode="0.00000000000E+00"/>
    <numFmt numFmtId="186" formatCode="0.000000000000E+00"/>
    <numFmt numFmtId="187" formatCode="0.00000000"/>
    <numFmt numFmtId="188" formatCode="0.000000000"/>
    <numFmt numFmtId="189" formatCode="0.0000000"/>
    <numFmt numFmtId="190" formatCode="&quot;Ja&quot;;&quot;Ja&quot;;&quot;Nej&quot;"/>
    <numFmt numFmtId="191" formatCode="&quot;Sant&quot;;&quot;Sant&quot;;&quot;Falskt&quot;"/>
    <numFmt numFmtId="192" formatCode="&quot;På&quot;;&quot;På&quot;;&quot;Av&quot;"/>
    <numFmt numFmtId="193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8" tint="-0.4999699890613556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8" fontId="4" fillId="33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3" fillId="0" borderId="15" xfId="0" applyFont="1" applyBorder="1" applyAlignment="1" quotePrefix="1">
      <alignment horizontal="left"/>
    </xf>
    <xf numFmtId="0" fontId="8" fillId="0" borderId="16" xfId="0" applyFont="1" applyBorder="1" applyAlignment="1">
      <alignment horizontal="left"/>
    </xf>
    <xf numFmtId="3" fontId="8" fillId="0" borderId="16" xfId="0" applyNumberFormat="1" applyFont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right" vertical="top" wrapText="1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3" fontId="13" fillId="0" borderId="0" xfId="0" applyNumberFormat="1" applyFont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13" fillId="0" borderId="14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 vertical="top"/>
    </xf>
    <xf numFmtId="3" fontId="13" fillId="0" borderId="14" xfId="0" applyNumberFormat="1" applyFont="1" applyBorder="1" applyAlignment="1">
      <alignment horizontal="right" vertical="top"/>
    </xf>
    <xf numFmtId="3" fontId="10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3" fontId="13" fillId="0" borderId="16" xfId="0" applyNumberFormat="1" applyFont="1" applyBorder="1" applyAlignment="1">
      <alignment horizontal="right" vertical="top"/>
    </xf>
    <xf numFmtId="3" fontId="13" fillId="0" borderId="14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12" xfId="0" applyFont="1" applyBorder="1" applyAlignment="1">
      <alignment wrapText="1"/>
    </xf>
    <xf numFmtId="3" fontId="8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15" xfId="51" applyNumberFormat="1" applyFont="1" applyBorder="1">
      <alignment/>
      <protection/>
    </xf>
    <xf numFmtId="3" fontId="3" fillId="0" borderId="14" xfId="51" applyNumberFormat="1" applyFont="1" applyBorder="1">
      <alignment/>
      <protection/>
    </xf>
    <xf numFmtId="3" fontId="3" fillId="0" borderId="0" xfId="0" applyNumberFormat="1" applyFont="1" applyAlignment="1">
      <alignment wrapText="1"/>
    </xf>
    <xf numFmtId="3" fontId="3" fillId="0" borderId="14" xfId="51" applyNumberFormat="1" applyFont="1" applyBorder="1" applyAlignment="1">
      <alignment wrapText="1"/>
      <protection/>
    </xf>
    <xf numFmtId="3" fontId="3" fillId="0" borderId="0" xfId="0" applyNumberFormat="1" applyFont="1" applyBorder="1" applyAlignment="1">
      <alignment wrapText="1"/>
    </xf>
    <xf numFmtId="3" fontId="3" fillId="0" borderId="15" xfId="60" applyNumberFormat="1" applyFont="1" applyBorder="1" applyAlignment="1">
      <alignment/>
    </xf>
    <xf numFmtId="3" fontId="3" fillId="0" borderId="14" xfId="60" applyNumberFormat="1" applyFont="1" applyBorder="1" applyAlignment="1">
      <alignment/>
    </xf>
    <xf numFmtId="3" fontId="3" fillId="0" borderId="14" xfId="60" applyNumberFormat="1" applyFont="1" applyBorder="1" applyAlignment="1">
      <alignment horizontal="right"/>
    </xf>
    <xf numFmtId="3" fontId="8" fillId="0" borderId="16" xfId="60" applyNumberFormat="1" applyFont="1" applyBorder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60" fillId="0" borderId="14" xfId="0" applyNumberFormat="1" applyFont="1" applyBorder="1" applyAlignment="1">
      <alignment horizontal="right"/>
    </xf>
    <xf numFmtId="3" fontId="60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 quotePrefix="1">
      <alignment/>
    </xf>
    <xf numFmtId="0" fontId="3" fillId="0" borderId="14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 wrapText="1"/>
    </xf>
    <xf numFmtId="3" fontId="8" fillId="0" borderId="11" xfId="60" applyNumberFormat="1" applyFont="1" applyBorder="1" applyAlignment="1">
      <alignment/>
    </xf>
    <xf numFmtId="3" fontId="8" fillId="0" borderId="11" xfId="6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 vertical="top"/>
    </xf>
    <xf numFmtId="3" fontId="60" fillId="0" borderId="13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0" xfId="46" applyAlignment="1" applyProtection="1">
      <alignment/>
      <protection/>
    </xf>
    <xf numFmtId="0" fontId="14" fillId="0" borderId="0" xfId="0" applyFont="1" applyAlignment="1">
      <alignment vertical="center"/>
    </xf>
    <xf numFmtId="3" fontId="6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62" fillId="0" borderId="0" xfId="0" applyNumberFormat="1" applyFont="1" applyBorder="1" applyAlignment="1">
      <alignment horizontal="left"/>
    </xf>
    <xf numFmtId="0" fontId="3" fillId="0" borderId="15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left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 quotePrefix="1">
      <alignment horizontal="left"/>
    </xf>
    <xf numFmtId="3" fontId="3" fillId="0" borderId="14" xfId="0" applyNumberFormat="1" applyFont="1" applyBorder="1" applyAlignment="1" quotePrefix="1">
      <alignment horizontal="right"/>
    </xf>
    <xf numFmtId="0" fontId="3" fillId="0" borderId="14" xfId="0" applyFont="1" applyBorder="1" applyAlignment="1" quotePrefix="1">
      <alignment horizontal="left"/>
    </xf>
    <xf numFmtId="3" fontId="3" fillId="0" borderId="14" xfId="6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right" wrapText="1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_Blad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Total intermediaire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2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23</xdr:row>
      <xdr:rowOff>66675</xdr:rowOff>
    </xdr:from>
    <xdr:to>
      <xdr:col>1</xdr:col>
      <xdr:colOff>133350</xdr:colOff>
      <xdr:row>24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90950"/>
          <a:ext cx="1143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oleObject" Target="../embeddings/oleObject_6_17.bin" /><Relationship Id="rId19" Type="http://schemas.openxmlformats.org/officeDocument/2006/relationships/oleObject" Target="../embeddings/oleObject_6_18.bin" /><Relationship Id="rId20" Type="http://schemas.openxmlformats.org/officeDocument/2006/relationships/oleObject" Target="../embeddings/oleObject_6_19.bin" /><Relationship Id="rId21" Type="http://schemas.openxmlformats.org/officeDocument/2006/relationships/vmlDrawing" Target="../drawings/vmlDrawing6.vml" /><Relationship Id="rId2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15.140625" style="0" customWidth="1"/>
    <col min="9" max="9" width="15.00390625" style="0" customWidth="1"/>
  </cols>
  <sheetData>
    <row r="3" ht="23.25">
      <c r="B3" s="133" t="s">
        <v>174</v>
      </c>
    </row>
    <row r="4" ht="12.75">
      <c r="B4" s="182" t="s">
        <v>216</v>
      </c>
    </row>
    <row r="5" spans="1:256" ht="12.75">
      <c r="A5" s="182"/>
      <c r="B5" s="182" t="s">
        <v>217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7" ht="23.25">
      <c r="B7" s="133" t="s">
        <v>163</v>
      </c>
    </row>
    <row r="8" ht="15.75">
      <c r="B8" s="43" t="s">
        <v>113</v>
      </c>
    </row>
    <row r="9" spans="2:3" ht="15">
      <c r="B9" s="130" t="s">
        <v>0</v>
      </c>
      <c r="C9" s="132" t="s">
        <v>209</v>
      </c>
    </row>
    <row r="10" spans="2:3" ht="15">
      <c r="B10" s="130" t="s">
        <v>2</v>
      </c>
      <c r="C10" s="132" t="s">
        <v>172</v>
      </c>
    </row>
    <row r="11" spans="2:3" ht="15">
      <c r="B11" s="130" t="s">
        <v>4</v>
      </c>
      <c r="C11" s="132" t="s">
        <v>210</v>
      </c>
    </row>
    <row r="12" spans="2:3" ht="15">
      <c r="B12" s="130" t="s">
        <v>5</v>
      </c>
      <c r="C12" s="132" t="s">
        <v>181</v>
      </c>
    </row>
    <row r="13" ht="15.75">
      <c r="B13" s="43" t="s">
        <v>164</v>
      </c>
    </row>
    <row r="14" spans="2:3" ht="15">
      <c r="B14" s="130" t="s">
        <v>27</v>
      </c>
      <c r="C14" s="132" t="s">
        <v>211</v>
      </c>
    </row>
    <row r="15" spans="2:3" ht="15">
      <c r="B15" s="130" t="s">
        <v>29</v>
      </c>
      <c r="C15" s="132" t="s">
        <v>183</v>
      </c>
    </row>
    <row r="16" spans="2:3" ht="15">
      <c r="B16" s="130" t="s">
        <v>165</v>
      </c>
      <c r="C16" s="132" t="s">
        <v>212</v>
      </c>
    </row>
    <row r="17" spans="2:3" ht="15">
      <c r="B17" s="130" t="s">
        <v>166</v>
      </c>
      <c r="C17" s="132" t="s">
        <v>205</v>
      </c>
    </row>
    <row r="18" ht="15.75">
      <c r="B18" s="43" t="s">
        <v>114</v>
      </c>
    </row>
    <row r="19" spans="2:3" ht="15">
      <c r="B19" s="130" t="s">
        <v>85</v>
      </c>
      <c r="C19" s="132" t="s">
        <v>213</v>
      </c>
    </row>
    <row r="20" spans="2:3" ht="15">
      <c r="B20" s="130" t="s">
        <v>86</v>
      </c>
      <c r="C20" s="132" t="s">
        <v>193</v>
      </c>
    </row>
    <row r="21" spans="2:3" ht="15">
      <c r="B21" s="130" t="s">
        <v>98</v>
      </c>
      <c r="C21" s="132" t="s">
        <v>214</v>
      </c>
    </row>
    <row r="22" ht="15.75">
      <c r="B22" s="43" t="s">
        <v>115</v>
      </c>
    </row>
    <row r="23" spans="2:3" ht="15">
      <c r="B23" s="130" t="s">
        <v>102</v>
      </c>
      <c r="C23" s="132" t="s">
        <v>197</v>
      </c>
    </row>
    <row r="24" spans="2:3" ht="15">
      <c r="B24" s="130" t="s">
        <v>103</v>
      </c>
      <c r="C24" s="132" t="s">
        <v>215</v>
      </c>
    </row>
    <row r="25" spans="2:3" ht="15">
      <c r="B25" s="130" t="s">
        <v>105</v>
      </c>
      <c r="C25" s="132" t="s">
        <v>199</v>
      </c>
    </row>
    <row r="26" spans="2:3" ht="15.75">
      <c r="B26" s="43" t="s">
        <v>167</v>
      </c>
      <c r="C26" s="132"/>
    </row>
    <row r="27" spans="2:3" ht="15">
      <c r="B27" s="130" t="s">
        <v>111</v>
      </c>
      <c r="C27" s="132" t="s">
        <v>203</v>
      </c>
    </row>
    <row r="28" ht="15.75">
      <c r="B28" s="131"/>
    </row>
  </sheetData>
  <sheetProtection/>
  <hyperlinks>
    <hyperlink ref="C9" location="'PB Tab 1-2'!A1" display="Körsträckor och antal personbilar efter tjänstevikt och ägare år 2009"/>
    <hyperlink ref="C10" location="'PB Tab 1-2'!A1" display="Körsträckor och antal personbilar efter ägare år 2009"/>
    <hyperlink ref="C11" location="'PB Tab 3-4'!A1" display="Körsträckor och antal personbilar efter årsmodell/tillverkningsår och ägare år 2009"/>
    <hyperlink ref="C12" location="'PB Tab 3-4'!A1" display="Körsträckor och antal personbilar efter drivmedel och ägare år 2009"/>
    <hyperlink ref="C14" location="'LB Tab 1-2'!A1" display="Körsträckor och antal lastbilar efter årsmodell/tillverkningsår och totalvikt år 2009"/>
    <hyperlink ref="C15" location="'LB Tab 1-2'!A1" display="Körsträckor och antal lastbilar efter totalvikt år 2009"/>
    <hyperlink ref="C16" location="'LB Tab 3-4'!A1" display="Körsträckor och antal lastbilar efter maxlastvikt år 2009"/>
    <hyperlink ref="C17" location="'LB Tab 3-4'!A1" display="Körsträckor och antal lastbilar efter karosseri år 2009"/>
    <hyperlink ref="C19" location="'BU Tab 1-3'!A1" display="Körsträckor och antal bussar efter årsmodell/tillverkningsår år 2009"/>
    <hyperlink ref="C20" location="'BU Tab 1-3'!A1" display="Körsträckor och antal bussar efter antal passagerare år 2009"/>
    <hyperlink ref="C21" location="'BU Tab 1-3'!A1" display="Körsträckor och antal bussar efter drivmedel år 2009"/>
    <hyperlink ref="C23" location="'MC Tab 1-3'!A1" display="Körsträckor och antal motorcyklar efter årsmodell/tillverkningsår och ägare år 2009"/>
    <hyperlink ref="C24" location="'MC Tab 1-3'!A1" display="Körsträckor och antal motorcyklar efter cylindervolym och ägare år 2009"/>
    <hyperlink ref="C27" location="'RS Tab 1'!A1" display="Genomsnittlig körsträcka i mil efter län och fordonsslag år 2009"/>
    <hyperlink ref="C25" location="'MC Tab 1-3'!A1" display="Körsträckor och antal motorcyklar efter cylindervolym och ägare år 2009"/>
  </hyperlinks>
  <printOptions/>
  <pageMargins left="0.46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PageLayoutView="0" workbookViewId="0" topLeftCell="A1">
      <selection activeCell="L21" sqref="L21"/>
    </sheetView>
  </sheetViews>
  <sheetFormatPr defaultColWidth="9.140625" defaultRowHeight="12.75" customHeight="1"/>
  <cols>
    <col min="1" max="1" width="15.7109375" style="1" customWidth="1"/>
    <col min="2" max="2" width="13.28125" style="1" customWidth="1"/>
    <col min="3" max="3" width="14.7109375" style="1" customWidth="1"/>
    <col min="4" max="4" width="1.8515625" style="1" customWidth="1"/>
    <col min="5" max="5" width="12.28125" style="1" customWidth="1"/>
    <col min="6" max="6" width="9.140625" style="1" customWidth="1"/>
    <col min="7" max="7" width="1.8515625" style="1" customWidth="1"/>
    <col min="8" max="8" width="9.57421875" style="1" customWidth="1"/>
    <col min="9" max="9" width="10.28125" style="1" customWidth="1"/>
    <col min="10" max="10" width="11.8515625" style="6" customWidth="1"/>
    <col min="11" max="11" width="11.7109375" style="1" customWidth="1"/>
    <col min="12" max="12" width="11.57421875" style="1" customWidth="1"/>
    <col min="13" max="13" width="14.57421875" style="1" customWidth="1"/>
    <col min="14" max="14" width="11.140625" style="1" customWidth="1"/>
    <col min="15" max="16384" width="9.140625" style="1" customWidth="1"/>
  </cols>
  <sheetData>
    <row r="1" ht="12.75" customHeight="1">
      <c r="I1" s="56"/>
    </row>
    <row r="2" spans="1:4" ht="12.75" customHeight="1">
      <c r="A2" s="13" t="s">
        <v>0</v>
      </c>
      <c r="B2" s="12"/>
      <c r="C2" s="12"/>
      <c r="D2" s="12"/>
    </row>
    <row r="3" spans="1:4" ht="12.75" customHeight="1">
      <c r="A3" s="16" t="s">
        <v>170</v>
      </c>
      <c r="B3" s="12"/>
      <c r="C3" s="12"/>
      <c r="D3" s="12"/>
    </row>
    <row r="4" spans="1:4" ht="12.75" customHeight="1">
      <c r="A4" s="14" t="s">
        <v>171</v>
      </c>
      <c r="B4" s="12"/>
      <c r="C4" s="12"/>
      <c r="D4" s="12"/>
    </row>
    <row r="5" spans="1:10" ht="12.75" customHeight="1">
      <c r="A5" s="9"/>
      <c r="B5" s="48"/>
      <c r="C5" s="48"/>
      <c r="D5" s="48"/>
      <c r="E5" s="48"/>
      <c r="F5" s="48"/>
      <c r="G5" s="48"/>
      <c r="H5" s="9"/>
      <c r="I5" s="9"/>
      <c r="J5" s="9"/>
    </row>
    <row r="6" spans="2:10" s="20" customFormat="1" ht="12.75" customHeight="1">
      <c r="B6" s="28" t="s">
        <v>75</v>
      </c>
      <c r="C6" s="29"/>
      <c r="D6" s="17"/>
      <c r="E6" s="28" t="s">
        <v>16</v>
      </c>
      <c r="F6" s="35"/>
      <c r="G6" s="37"/>
      <c r="H6" s="28" t="s">
        <v>17</v>
      </c>
      <c r="I6" s="29"/>
      <c r="J6" s="57"/>
    </row>
    <row r="7" spans="1:9" ht="12.75" customHeight="1">
      <c r="A7" s="19" t="s">
        <v>14</v>
      </c>
      <c r="B7" s="5" t="s">
        <v>139</v>
      </c>
      <c r="C7" s="5" t="s">
        <v>142</v>
      </c>
      <c r="D7" s="5"/>
      <c r="E7" s="5" t="s">
        <v>139</v>
      </c>
      <c r="F7" s="5" t="s">
        <v>142</v>
      </c>
      <c r="G7" s="5"/>
      <c r="H7" s="5" t="s">
        <v>139</v>
      </c>
      <c r="I7" s="33" t="s">
        <v>142</v>
      </c>
    </row>
    <row r="8" spans="1:10" s="20" customFormat="1" ht="12.75" customHeight="1">
      <c r="A8" s="62" t="s">
        <v>12</v>
      </c>
      <c r="B8" s="30" t="s">
        <v>110</v>
      </c>
      <c r="C8" s="30" t="s">
        <v>110</v>
      </c>
      <c r="D8" s="30"/>
      <c r="E8" s="30" t="s">
        <v>110</v>
      </c>
      <c r="F8" s="30" t="s">
        <v>110</v>
      </c>
      <c r="G8" s="30"/>
      <c r="H8" s="30" t="s">
        <v>110</v>
      </c>
      <c r="I8" s="30" t="s">
        <v>110</v>
      </c>
      <c r="J8" s="63" t="s">
        <v>1</v>
      </c>
    </row>
    <row r="9" spans="1:16" ht="12.75" customHeight="1">
      <c r="A9" s="117" t="s">
        <v>162</v>
      </c>
      <c r="B9" s="111">
        <v>29050860.8</v>
      </c>
      <c r="C9" s="111">
        <v>6577936.7</v>
      </c>
      <c r="D9" s="111"/>
      <c r="E9" s="111">
        <v>52633</v>
      </c>
      <c r="F9" s="111">
        <v>13733</v>
      </c>
      <c r="G9" s="111"/>
      <c r="H9" s="111">
        <f>B9/E9</f>
        <v>551.9514525107822</v>
      </c>
      <c r="I9" s="111">
        <f>C9/F9</f>
        <v>478.98759921357316</v>
      </c>
      <c r="J9" s="111">
        <f>(B9+C9)/(E9+F9)</f>
        <v>536.8531702980442</v>
      </c>
      <c r="K9" s="64"/>
      <c r="L9" s="64"/>
      <c r="M9" s="64"/>
      <c r="N9" s="25"/>
      <c r="O9" s="25"/>
      <c r="P9" s="25"/>
    </row>
    <row r="10" spans="1:16" ht="12.75" customHeight="1">
      <c r="A10" s="118" t="s">
        <v>161</v>
      </c>
      <c r="B10" s="111">
        <v>80375540.4</v>
      </c>
      <c r="C10" s="111">
        <v>16629440.3</v>
      </c>
      <c r="D10" s="111"/>
      <c r="E10" s="111">
        <v>102729</v>
      </c>
      <c r="F10" s="111">
        <v>23347</v>
      </c>
      <c r="G10" s="111"/>
      <c r="H10" s="111">
        <f>B10/E10</f>
        <v>782.4036094968316</v>
      </c>
      <c r="I10" s="111">
        <f>C10/F10</f>
        <v>712.2731100355506</v>
      </c>
      <c r="J10" s="111">
        <f>(B10+C10)/(E10+F10)</f>
        <v>769.4167065896761</v>
      </c>
      <c r="K10" s="64"/>
      <c r="L10" s="64"/>
      <c r="M10" s="64"/>
      <c r="N10" s="25"/>
      <c r="O10" s="25"/>
      <c r="P10" s="25"/>
    </row>
    <row r="11" spans="1:16" s="6" customFormat="1" ht="12.75" customHeight="1">
      <c r="A11" s="118" t="s">
        <v>150</v>
      </c>
      <c r="B11" s="111">
        <v>232625687.8</v>
      </c>
      <c r="C11" s="111">
        <v>37381181.2</v>
      </c>
      <c r="D11" s="111"/>
      <c r="E11" s="111">
        <v>273094</v>
      </c>
      <c r="F11" s="111">
        <v>51258</v>
      </c>
      <c r="G11" s="111"/>
      <c r="H11" s="111">
        <f aca="true" t="shared" si="0" ref="H11:H22">B11/E11</f>
        <v>851.8154474283581</v>
      </c>
      <c r="I11" s="111">
        <f aca="true" t="shared" si="1" ref="I11:I22">C11/F11</f>
        <v>729.2750634047369</v>
      </c>
      <c r="J11" s="111">
        <f aca="true" t="shared" si="2" ref="J11:J22">(B11+C11)/(E11+F11)</f>
        <v>832.4501436710734</v>
      </c>
      <c r="K11" s="64"/>
      <c r="L11" s="64"/>
      <c r="M11" s="64"/>
      <c r="N11" s="24"/>
      <c r="O11" s="24"/>
      <c r="P11" s="24"/>
    </row>
    <row r="12" spans="1:16" ht="12.75" customHeight="1">
      <c r="A12" s="118" t="s">
        <v>151</v>
      </c>
      <c r="B12" s="111">
        <v>333814219.3</v>
      </c>
      <c r="C12" s="111">
        <v>71621748.3</v>
      </c>
      <c r="D12" s="111"/>
      <c r="E12" s="111">
        <v>358726</v>
      </c>
      <c r="F12" s="111">
        <v>78518</v>
      </c>
      <c r="G12" s="111"/>
      <c r="H12" s="111">
        <f t="shared" si="0"/>
        <v>930.5548504987094</v>
      </c>
      <c r="I12" s="111">
        <f t="shared" si="1"/>
        <v>912.1697992816934</v>
      </c>
      <c r="J12" s="111">
        <f t="shared" si="2"/>
        <v>927.2533587653576</v>
      </c>
      <c r="K12" s="64"/>
      <c r="L12" s="64"/>
      <c r="M12" s="64"/>
      <c r="N12" s="24"/>
      <c r="O12" s="24"/>
      <c r="P12" s="24"/>
    </row>
    <row r="13" spans="1:16" ht="12.75" customHeight="1">
      <c r="A13" s="118" t="s">
        <v>152</v>
      </c>
      <c r="B13" s="111">
        <v>411935396</v>
      </c>
      <c r="C13" s="111">
        <v>87428920.9</v>
      </c>
      <c r="D13" s="111"/>
      <c r="E13" s="111">
        <v>387416</v>
      </c>
      <c r="F13" s="111">
        <v>87025</v>
      </c>
      <c r="G13" s="111"/>
      <c r="H13" s="111">
        <f t="shared" si="0"/>
        <v>1063.2895801928676</v>
      </c>
      <c r="I13" s="111">
        <f t="shared" si="1"/>
        <v>1004.6414352197645</v>
      </c>
      <c r="J13" s="111">
        <f t="shared" si="2"/>
        <v>1052.5319626676446</v>
      </c>
      <c r="K13" s="64"/>
      <c r="L13" s="64"/>
      <c r="M13" s="64"/>
      <c r="N13" s="25"/>
      <c r="O13" s="25"/>
      <c r="P13" s="25"/>
    </row>
    <row r="14" spans="1:16" ht="12.75" customHeight="1">
      <c r="A14" s="118" t="s">
        <v>153</v>
      </c>
      <c r="B14" s="111">
        <v>775502478.7</v>
      </c>
      <c r="C14" s="111">
        <v>221355988.3</v>
      </c>
      <c r="D14" s="111"/>
      <c r="E14" s="111">
        <v>652448</v>
      </c>
      <c r="F14" s="111">
        <v>170178</v>
      </c>
      <c r="G14" s="111"/>
      <c r="H14" s="111">
        <f t="shared" si="0"/>
        <v>1188.6042699188288</v>
      </c>
      <c r="I14" s="111">
        <f t="shared" si="1"/>
        <v>1300.7321057951087</v>
      </c>
      <c r="J14" s="111">
        <f t="shared" si="2"/>
        <v>1211.8003406165135</v>
      </c>
      <c r="K14" s="64"/>
      <c r="L14" s="64"/>
      <c r="M14" s="64"/>
      <c r="N14" s="25"/>
      <c r="O14" s="25"/>
      <c r="P14" s="25"/>
    </row>
    <row r="15" spans="1:16" ht="12.75" customHeight="1">
      <c r="A15" s="118" t="s">
        <v>154</v>
      </c>
      <c r="B15" s="111">
        <v>729489351.5</v>
      </c>
      <c r="C15" s="111">
        <v>196540912.9</v>
      </c>
      <c r="D15" s="111"/>
      <c r="E15" s="111">
        <v>600642</v>
      </c>
      <c r="F15" s="111">
        <v>163598</v>
      </c>
      <c r="G15" s="111"/>
      <c r="H15" s="111">
        <f t="shared" si="0"/>
        <v>1214.5160536559215</v>
      </c>
      <c r="I15" s="111">
        <f t="shared" si="1"/>
        <v>1201.365009963447</v>
      </c>
      <c r="J15" s="111">
        <f t="shared" si="2"/>
        <v>1211.7008588924946</v>
      </c>
      <c r="K15" s="64"/>
      <c r="L15" s="64"/>
      <c r="M15" s="64"/>
      <c r="N15" s="25"/>
      <c r="O15" s="25"/>
      <c r="P15" s="25"/>
    </row>
    <row r="16" spans="1:16" ht="12.75" customHeight="1">
      <c r="A16" s="118" t="s">
        <v>155</v>
      </c>
      <c r="B16" s="111">
        <v>831788625.9</v>
      </c>
      <c r="C16" s="111">
        <v>296034215.5</v>
      </c>
      <c r="D16" s="111"/>
      <c r="E16" s="111">
        <v>575612</v>
      </c>
      <c r="F16" s="111">
        <v>183813</v>
      </c>
      <c r="G16" s="111"/>
      <c r="H16" s="111">
        <f t="shared" si="0"/>
        <v>1445.0508778482726</v>
      </c>
      <c r="I16" s="111">
        <f t="shared" si="1"/>
        <v>1610.5183828129675</v>
      </c>
      <c r="J16" s="111">
        <f t="shared" si="2"/>
        <v>1485.1010190604736</v>
      </c>
      <c r="K16" s="64"/>
      <c r="L16" s="64"/>
      <c r="M16" s="64"/>
      <c r="N16" s="25"/>
      <c r="O16" s="25"/>
      <c r="P16" s="25"/>
    </row>
    <row r="17" spans="1:16" ht="12.75" customHeight="1">
      <c r="A17" s="118" t="s">
        <v>156</v>
      </c>
      <c r="B17" s="111">
        <v>661459571.1</v>
      </c>
      <c r="C17" s="111">
        <v>380412592.3</v>
      </c>
      <c r="D17" s="111"/>
      <c r="E17" s="111">
        <v>406215</v>
      </c>
      <c r="F17" s="111">
        <v>191916</v>
      </c>
      <c r="G17" s="111"/>
      <c r="H17" s="111">
        <f t="shared" si="0"/>
        <v>1628.3484634983938</v>
      </c>
      <c r="I17" s="111">
        <f t="shared" si="1"/>
        <v>1982.1827898663998</v>
      </c>
      <c r="J17" s="111">
        <f t="shared" si="2"/>
        <v>1741.879560497617</v>
      </c>
      <c r="K17" s="64"/>
      <c r="L17" s="64"/>
      <c r="M17" s="64"/>
      <c r="N17" s="25"/>
      <c r="O17" s="25"/>
      <c r="P17" s="25"/>
    </row>
    <row r="18" spans="1:16" ht="12.75" customHeight="1">
      <c r="A18" s="118" t="s">
        <v>157</v>
      </c>
      <c r="B18" s="111">
        <v>377528641.7</v>
      </c>
      <c r="C18" s="111">
        <v>279903630.8</v>
      </c>
      <c r="D18" s="111"/>
      <c r="E18" s="111">
        <v>262664</v>
      </c>
      <c r="F18" s="111">
        <v>160936</v>
      </c>
      <c r="G18" s="111"/>
      <c r="H18" s="111">
        <f t="shared" si="0"/>
        <v>1437.3063750647214</v>
      </c>
      <c r="I18" s="111">
        <f t="shared" si="1"/>
        <v>1739.2232365660884</v>
      </c>
      <c r="J18" s="111">
        <f t="shared" si="2"/>
        <v>1552.011974740321</v>
      </c>
      <c r="K18" s="64"/>
      <c r="L18" s="64"/>
      <c r="M18" s="64"/>
      <c r="N18" s="25"/>
      <c r="O18" s="25"/>
      <c r="P18" s="25"/>
    </row>
    <row r="19" spans="1:16" ht="12.75" customHeight="1">
      <c r="A19" s="118" t="s">
        <v>158</v>
      </c>
      <c r="B19" s="111">
        <v>79149716.9</v>
      </c>
      <c r="C19" s="111">
        <v>92097791.5</v>
      </c>
      <c r="D19" s="111"/>
      <c r="E19" s="111">
        <v>61409</v>
      </c>
      <c r="F19" s="111">
        <v>46075</v>
      </c>
      <c r="G19" s="111"/>
      <c r="H19" s="111">
        <f t="shared" si="0"/>
        <v>1288.8944112426518</v>
      </c>
      <c r="I19" s="111">
        <f t="shared" si="1"/>
        <v>1998.866880086815</v>
      </c>
      <c r="J19" s="111">
        <f t="shared" si="2"/>
        <v>1593.2372111197947</v>
      </c>
      <c r="K19" s="64"/>
      <c r="L19" s="64"/>
      <c r="M19" s="64"/>
      <c r="N19" s="25"/>
      <c r="O19" s="25"/>
      <c r="P19" s="25"/>
    </row>
    <row r="20" spans="1:16" ht="12.75" customHeight="1">
      <c r="A20" s="118" t="s">
        <v>159</v>
      </c>
      <c r="B20" s="111">
        <v>10055103.6</v>
      </c>
      <c r="C20" s="111">
        <v>18772967</v>
      </c>
      <c r="D20" s="111"/>
      <c r="E20" s="111">
        <v>9262</v>
      </c>
      <c r="F20" s="111">
        <v>7134</v>
      </c>
      <c r="G20" s="111"/>
      <c r="H20" s="111">
        <f t="shared" si="0"/>
        <v>1085.6298423666594</v>
      </c>
      <c r="I20" s="111">
        <f t="shared" si="1"/>
        <v>2631.478413232408</v>
      </c>
      <c r="J20" s="111">
        <f t="shared" si="2"/>
        <v>1758.238021468651</v>
      </c>
      <c r="K20" s="64"/>
      <c r="L20" s="64"/>
      <c r="M20" s="64"/>
      <c r="N20" s="25"/>
      <c r="O20" s="25"/>
      <c r="P20" s="25"/>
    </row>
    <row r="21" spans="1:16" ht="12.75" customHeight="1">
      <c r="A21" s="118" t="s">
        <v>160</v>
      </c>
      <c r="B21" s="111">
        <v>9296450</v>
      </c>
      <c r="C21" s="111">
        <v>4412737.9</v>
      </c>
      <c r="D21" s="111"/>
      <c r="E21" s="111">
        <v>10399</v>
      </c>
      <c r="F21" s="111">
        <v>3662</v>
      </c>
      <c r="G21" s="111"/>
      <c r="H21" s="111">
        <f t="shared" si="0"/>
        <v>893.9753822482932</v>
      </c>
      <c r="I21" s="111">
        <f t="shared" si="1"/>
        <v>1205.007618787548</v>
      </c>
      <c r="J21" s="111">
        <f t="shared" si="2"/>
        <v>974.979581822061</v>
      </c>
      <c r="K21" s="64"/>
      <c r="L21" s="64"/>
      <c r="M21" s="64"/>
      <c r="N21" s="25"/>
      <c r="O21" s="25"/>
      <c r="P21" s="25"/>
    </row>
    <row r="22" spans="1:17" ht="12.75" customHeight="1">
      <c r="A22" s="109" t="s">
        <v>9</v>
      </c>
      <c r="B22" s="111">
        <v>45.6</v>
      </c>
      <c r="C22" s="111">
        <v>2432.3</v>
      </c>
      <c r="D22" s="111"/>
      <c r="E22" s="111">
        <v>1</v>
      </c>
      <c r="F22" s="111">
        <v>4</v>
      </c>
      <c r="G22" s="111"/>
      <c r="H22" s="111">
        <f t="shared" si="0"/>
        <v>45.6</v>
      </c>
      <c r="I22" s="111">
        <f t="shared" si="1"/>
        <v>608.075</v>
      </c>
      <c r="J22" s="111">
        <f t="shared" si="2"/>
        <v>495.58000000000004</v>
      </c>
      <c r="K22" s="99"/>
      <c r="L22" s="99"/>
      <c r="M22" s="20"/>
      <c r="N22" s="20"/>
      <c r="O22" s="20"/>
      <c r="P22" s="99"/>
      <c r="Q22" s="20"/>
    </row>
    <row r="23" spans="1:13" s="67" customFormat="1" ht="12.75" customHeight="1">
      <c r="A23" s="60" t="s">
        <v>1</v>
      </c>
      <c r="B23" s="61">
        <f>SUM(B9:B22)</f>
        <v>4562071689.3</v>
      </c>
      <c r="C23" s="61">
        <f>SUM(C9:C22)</f>
        <v>1709172495.9</v>
      </c>
      <c r="D23" s="61"/>
      <c r="E23" s="61">
        <f>SUM(E9:E22)</f>
        <v>3753250</v>
      </c>
      <c r="F23" s="61">
        <f>SUM(F9:F22)</f>
        <v>1181197</v>
      </c>
      <c r="G23" s="113"/>
      <c r="H23" s="113">
        <f>B23/E23</f>
        <v>1215.4990179977353</v>
      </c>
      <c r="I23" s="113">
        <f>C23/F23</f>
        <v>1446.9834379023991</v>
      </c>
      <c r="J23" s="113">
        <f>(B23+C23)/(E23+F23)</f>
        <v>1270.9112460220974</v>
      </c>
      <c r="K23" s="64"/>
      <c r="L23" s="64"/>
      <c r="M23" s="64"/>
    </row>
    <row r="24" ht="12.75" customHeight="1">
      <c r="A24" s="22"/>
    </row>
    <row r="26" spans="2:5" ht="12.75" customHeight="1">
      <c r="B26" s="25"/>
      <c r="C26" s="25"/>
      <c r="D26" s="25"/>
      <c r="E26" s="25"/>
    </row>
    <row r="28" spans="1:4" ht="12.75" customHeight="1">
      <c r="A28" s="13" t="s">
        <v>2</v>
      </c>
      <c r="B28" s="12"/>
      <c r="C28" s="12"/>
      <c r="D28" s="12"/>
    </row>
    <row r="29" spans="1:4" ht="12.75" customHeight="1">
      <c r="A29" s="16" t="s">
        <v>172</v>
      </c>
      <c r="B29" s="12"/>
      <c r="C29" s="12"/>
      <c r="D29" s="12"/>
    </row>
    <row r="30" spans="1:4" ht="12.75" customHeight="1">
      <c r="A30" s="14" t="s">
        <v>173</v>
      </c>
      <c r="B30" s="12"/>
      <c r="C30" s="12"/>
      <c r="D30" s="12"/>
    </row>
    <row r="31" spans="1:9" ht="12.75" customHeight="1">
      <c r="A31" s="9"/>
      <c r="B31" s="48"/>
      <c r="C31" s="48"/>
      <c r="D31" s="48"/>
      <c r="E31" s="9"/>
      <c r="F31" s="9"/>
      <c r="G31" s="9"/>
      <c r="H31" s="9"/>
      <c r="I31" s="9"/>
    </row>
    <row r="32" spans="1:14" s="20" customFormat="1" ht="12.75" customHeight="1">
      <c r="A32" s="88" t="s">
        <v>18</v>
      </c>
      <c r="B32" s="57"/>
      <c r="C32" s="36" t="s">
        <v>15</v>
      </c>
      <c r="D32" s="36"/>
      <c r="E32" s="29"/>
      <c r="F32" s="36" t="s">
        <v>16</v>
      </c>
      <c r="G32" s="36"/>
      <c r="H32" s="29"/>
      <c r="I32" s="36" t="s">
        <v>17</v>
      </c>
      <c r="J32" s="19"/>
      <c r="K32" s="169"/>
      <c r="L32" s="34"/>
      <c r="M32" s="34"/>
      <c r="N32" s="34"/>
    </row>
    <row r="33" spans="1:14" s="6" customFormat="1" ht="12.75" customHeight="1">
      <c r="A33" s="51" t="s">
        <v>6</v>
      </c>
      <c r="B33" s="128"/>
      <c r="C33" s="120">
        <v>4562071689.3</v>
      </c>
      <c r="D33" s="120"/>
      <c r="E33" s="120"/>
      <c r="F33" s="120">
        <v>3753250</v>
      </c>
      <c r="G33" s="120"/>
      <c r="H33" s="129"/>
      <c r="I33" s="120">
        <f>C33/F33</f>
        <v>1215.4990179977353</v>
      </c>
      <c r="J33" s="68"/>
      <c r="K33" s="154"/>
      <c r="L33" s="47"/>
      <c r="M33" s="5"/>
      <c r="N33" s="5"/>
    </row>
    <row r="34" spans="1:14" s="6" customFormat="1" ht="12.75" customHeight="1">
      <c r="A34" s="39" t="s">
        <v>19</v>
      </c>
      <c r="B34" s="128"/>
      <c r="C34" s="111">
        <v>1482792208.6</v>
      </c>
      <c r="D34" s="111"/>
      <c r="E34" s="111"/>
      <c r="F34" s="111">
        <v>1268136</v>
      </c>
      <c r="G34" s="111"/>
      <c r="H34" s="114"/>
      <c r="I34" s="111">
        <f aca="true" t="shared" si="3" ref="I34:I40">C34/F34</f>
        <v>1169.2690757142766</v>
      </c>
      <c r="J34" s="68"/>
      <c r="K34" s="154"/>
      <c r="M34" s="5"/>
      <c r="N34" s="5"/>
    </row>
    <row r="35" spans="1:14" s="6" customFormat="1" ht="12.75" customHeight="1">
      <c r="A35" s="40" t="s">
        <v>20</v>
      </c>
      <c r="B35" s="81"/>
      <c r="C35" s="111">
        <v>3079279480.7</v>
      </c>
      <c r="D35" s="111"/>
      <c r="E35" s="111"/>
      <c r="F35" s="111">
        <v>2485114</v>
      </c>
      <c r="G35" s="111"/>
      <c r="H35" s="114"/>
      <c r="I35" s="111">
        <f t="shared" si="3"/>
        <v>1239.0898287563466</v>
      </c>
      <c r="J35" s="68"/>
      <c r="K35" s="154"/>
      <c r="M35" s="5"/>
      <c r="N35" s="5"/>
    </row>
    <row r="36" spans="1:14" ht="12.75" customHeight="1">
      <c r="A36" s="52" t="s">
        <v>7</v>
      </c>
      <c r="B36" s="81"/>
      <c r="C36" s="111">
        <v>1709172495.9</v>
      </c>
      <c r="D36" s="111"/>
      <c r="E36" s="111"/>
      <c r="F36" s="111">
        <v>1181197</v>
      </c>
      <c r="G36" s="111"/>
      <c r="H36" s="114"/>
      <c r="I36" s="78">
        <f t="shared" si="3"/>
        <v>1446.9834379023991</v>
      </c>
      <c r="J36" s="68"/>
      <c r="K36" s="143"/>
      <c r="M36" s="33"/>
      <c r="N36" s="5"/>
    </row>
    <row r="37" spans="1:14" ht="12.75" customHeight="1">
      <c r="A37" s="52" t="s">
        <v>21</v>
      </c>
      <c r="B37" s="81"/>
      <c r="C37" s="24">
        <v>764708792.4</v>
      </c>
      <c r="D37" s="111"/>
      <c r="E37" s="111"/>
      <c r="F37" s="10">
        <v>547784</v>
      </c>
      <c r="G37" s="111"/>
      <c r="H37" s="114"/>
      <c r="I37" s="111">
        <f t="shared" si="3"/>
        <v>1396.0042505805206</v>
      </c>
      <c r="J37" s="68"/>
      <c r="K37" s="143"/>
      <c r="M37" s="33"/>
      <c r="N37" s="5"/>
    </row>
    <row r="38" spans="1:14" s="69" customFormat="1" ht="12.75" customHeight="1">
      <c r="A38" s="60" t="s">
        <v>1</v>
      </c>
      <c r="B38" s="82"/>
      <c r="C38" s="61">
        <f>C33+C36</f>
        <v>6271244185.200001</v>
      </c>
      <c r="D38" s="61"/>
      <c r="E38" s="61"/>
      <c r="F38" s="61">
        <f>F33+F36</f>
        <v>4934447</v>
      </c>
      <c r="G38" s="61"/>
      <c r="H38" s="61"/>
      <c r="I38" s="61">
        <f t="shared" si="3"/>
        <v>1270.9112460220974</v>
      </c>
      <c r="J38" s="68"/>
      <c r="K38" s="175"/>
      <c r="M38" s="108"/>
      <c r="N38" s="5"/>
    </row>
    <row r="39" spans="1:14" ht="12.75" customHeight="1">
      <c r="A39" s="51" t="s">
        <v>143</v>
      </c>
      <c r="B39" s="111"/>
      <c r="C39" s="111">
        <v>529797413.2</v>
      </c>
      <c r="D39" s="111"/>
      <c r="E39" s="111"/>
      <c r="F39" s="111">
        <v>279219</v>
      </c>
      <c r="G39" s="114"/>
      <c r="H39" s="120"/>
      <c r="I39" s="120">
        <f t="shared" si="3"/>
        <v>1897.4260820359646</v>
      </c>
      <c r="J39" s="68"/>
      <c r="M39" s="33"/>
      <c r="N39" s="5"/>
    </row>
    <row r="40" spans="1:14" ht="12.75" customHeight="1">
      <c r="A40" s="83" t="s">
        <v>148</v>
      </c>
      <c r="B40" s="84"/>
      <c r="C40" s="46">
        <v>105018616.2</v>
      </c>
      <c r="D40" s="46"/>
      <c r="E40" s="115"/>
      <c r="F40" s="46">
        <v>15468</v>
      </c>
      <c r="G40" s="46"/>
      <c r="H40" s="115"/>
      <c r="I40" s="119">
        <f t="shared" si="3"/>
        <v>6789.411442979053</v>
      </c>
      <c r="J40" s="68"/>
      <c r="N40" s="5"/>
    </row>
    <row r="41" spans="1:9" ht="12.75" customHeight="1">
      <c r="A41" s="21"/>
      <c r="B41" s="6"/>
      <c r="C41" s="6"/>
      <c r="D41" s="6"/>
      <c r="E41" s="6"/>
      <c r="F41" s="6"/>
      <c r="G41" s="6"/>
      <c r="H41" s="6"/>
      <c r="I41" s="6"/>
    </row>
    <row r="42" spans="1:9" ht="12.7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2.7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2.7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2.75" customHeight="1">
      <c r="A45" s="6"/>
      <c r="B45" s="6"/>
      <c r="C45" s="6"/>
      <c r="D45" s="6"/>
      <c r="E45" s="6"/>
      <c r="F45" s="6"/>
      <c r="G45" s="6"/>
      <c r="H45" s="6"/>
      <c r="I45" s="6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5" r:id="rId4"/>
  <headerFooter alignWithMargins="0">
    <oddHeader>&amp;R&amp;"Arial,Fet"PERSONBILAR</oddHeader>
  </headerFooter>
  <drawing r:id="rId3"/>
  <legacyDrawing r:id="rId2"/>
  <oleObjects>
    <oleObject progId="Paint.Picture" shapeId="9036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PageLayoutView="0" workbookViewId="0" topLeftCell="A1">
      <selection activeCell="N55" sqref="I55:N58"/>
    </sheetView>
  </sheetViews>
  <sheetFormatPr defaultColWidth="9.140625" defaultRowHeight="12.75" customHeight="1"/>
  <cols>
    <col min="1" max="1" width="13.00390625" style="6" customWidth="1"/>
    <col min="2" max="2" width="12.8515625" style="6" customWidth="1"/>
    <col min="3" max="3" width="12.140625" style="6" customWidth="1"/>
    <col min="4" max="4" width="1.8515625" style="6" customWidth="1"/>
    <col min="5" max="5" width="10.140625" style="6" customWidth="1"/>
    <col min="6" max="6" width="9.7109375" style="6" customWidth="1"/>
    <col min="7" max="7" width="1.8515625" style="6" customWidth="1"/>
    <col min="8" max="8" width="10.57421875" style="6" customWidth="1"/>
    <col min="9" max="9" width="9.140625" style="6" customWidth="1"/>
    <col min="10" max="10" width="1.8515625" style="6" customWidth="1"/>
    <col min="11" max="11" width="10.140625" style="6" customWidth="1"/>
    <col min="12" max="12" width="9.57421875" style="6" bestFit="1" customWidth="1"/>
    <col min="13" max="13" width="9.8515625" style="6" customWidth="1"/>
    <col min="14" max="14" width="10.140625" style="6" customWidth="1"/>
    <col min="15" max="15" width="10.8515625" style="6" bestFit="1" customWidth="1"/>
    <col min="16" max="16" width="10.8515625" style="1" bestFit="1" customWidth="1"/>
    <col min="17" max="18" width="9.28125" style="1" customWidth="1"/>
    <col min="19" max="19" width="10.8515625" style="1" bestFit="1" customWidth="1"/>
    <col min="20" max="21" width="9.28125" style="1" customWidth="1"/>
    <col min="22" max="16384" width="9.140625" style="1" customWidth="1"/>
  </cols>
  <sheetData>
    <row r="1" spans="1:10" ht="12.75" customHeight="1">
      <c r="A1" s="4"/>
      <c r="I1" s="70"/>
      <c r="J1" s="70"/>
    </row>
    <row r="2" spans="1:7" s="6" customFormat="1" ht="12.75" customHeight="1">
      <c r="A2" s="75" t="s">
        <v>4</v>
      </c>
      <c r="B2" s="50"/>
      <c r="C2" s="50"/>
      <c r="D2" s="50"/>
      <c r="E2" s="50"/>
      <c r="F2" s="50"/>
      <c r="G2" s="50"/>
    </row>
    <row r="3" spans="1:7" s="6" customFormat="1" ht="12.75" customHeight="1">
      <c r="A3" s="44" t="s">
        <v>176</v>
      </c>
      <c r="B3" s="50"/>
      <c r="C3" s="50"/>
      <c r="D3" s="50"/>
      <c r="E3" s="50"/>
      <c r="F3" s="50"/>
      <c r="G3" s="50"/>
    </row>
    <row r="4" spans="1:7" s="6" customFormat="1" ht="12.75" customHeight="1">
      <c r="A4" s="15" t="s">
        <v>177</v>
      </c>
      <c r="B4" s="50"/>
      <c r="C4" s="50"/>
      <c r="D4" s="50"/>
      <c r="E4" s="50"/>
      <c r="F4" s="50"/>
      <c r="G4" s="50"/>
    </row>
    <row r="5" spans="1:11" s="6" customFormat="1" ht="12.75" customHeight="1">
      <c r="A5" s="9"/>
      <c r="B5" s="48"/>
      <c r="C5" s="48"/>
      <c r="D5" s="48"/>
      <c r="E5" s="48"/>
      <c r="F5" s="48"/>
      <c r="G5" s="48"/>
      <c r="H5" s="9"/>
      <c r="I5" s="9"/>
      <c r="J5" s="9"/>
      <c r="K5" s="9"/>
    </row>
    <row r="6" spans="1:11" s="6" customFormat="1" ht="12.75" customHeight="1">
      <c r="A6" s="4"/>
      <c r="B6" s="28" t="s">
        <v>15</v>
      </c>
      <c r="C6" s="28"/>
      <c r="D6" s="4"/>
      <c r="E6" s="139" t="s">
        <v>16</v>
      </c>
      <c r="F6" s="28"/>
      <c r="G6" s="38"/>
      <c r="H6" s="28" t="s">
        <v>17</v>
      </c>
      <c r="I6" s="28"/>
      <c r="J6" s="28"/>
      <c r="K6" s="2"/>
    </row>
    <row r="7" spans="1:10" s="19" customFormat="1" ht="12.75" customHeight="1">
      <c r="A7" s="6" t="s">
        <v>22</v>
      </c>
      <c r="B7" s="71" t="s">
        <v>139</v>
      </c>
      <c r="C7" s="71" t="s">
        <v>142</v>
      </c>
      <c r="D7" s="71"/>
      <c r="E7" s="71" t="s">
        <v>139</v>
      </c>
      <c r="F7" s="71" t="s">
        <v>142</v>
      </c>
      <c r="G7" s="71"/>
      <c r="H7" s="71" t="s">
        <v>139</v>
      </c>
      <c r="I7" s="71" t="s">
        <v>142</v>
      </c>
      <c r="J7" s="71"/>
    </row>
    <row r="8" spans="1:11" s="6" customFormat="1" ht="12.75" customHeight="1">
      <c r="A8" s="72" t="s">
        <v>23</v>
      </c>
      <c r="B8" s="8" t="s">
        <v>110</v>
      </c>
      <c r="C8" s="8" t="s">
        <v>110</v>
      </c>
      <c r="D8" s="8"/>
      <c r="E8" s="8" t="s">
        <v>110</v>
      </c>
      <c r="F8" s="8" t="s">
        <v>110</v>
      </c>
      <c r="G8" s="8"/>
      <c r="H8" s="8" t="s">
        <v>110</v>
      </c>
      <c r="I8" s="8" t="s">
        <v>110</v>
      </c>
      <c r="J8" s="8"/>
      <c r="K8" s="63" t="s">
        <v>1</v>
      </c>
    </row>
    <row r="9" spans="1:19" s="6" customFormat="1" ht="12.75" customHeight="1">
      <c r="A9" s="141" t="s">
        <v>175</v>
      </c>
      <c r="B9" s="111">
        <v>339641784.4</v>
      </c>
      <c r="C9" s="111">
        <v>90544792.6</v>
      </c>
      <c r="D9" s="111"/>
      <c r="E9" s="111">
        <v>555463</v>
      </c>
      <c r="F9" s="111">
        <v>179007</v>
      </c>
      <c r="G9" s="116"/>
      <c r="H9" s="116">
        <f>B9/E9</f>
        <v>611.4570806696395</v>
      </c>
      <c r="I9" s="116">
        <f>C9/F9</f>
        <v>505.8170496125849</v>
      </c>
      <c r="J9" s="116"/>
      <c r="K9" s="116">
        <f>(B9+C9)/(E9+F9)</f>
        <v>585.7102087219356</v>
      </c>
      <c r="L9" s="65"/>
      <c r="S9" s="24"/>
    </row>
    <row r="10" spans="1:19" s="6" customFormat="1" ht="12.75" customHeight="1">
      <c r="A10" s="40">
        <v>1993</v>
      </c>
      <c r="B10" s="111">
        <v>61809290.4</v>
      </c>
      <c r="C10" s="111">
        <v>15616615</v>
      </c>
      <c r="D10" s="111"/>
      <c r="E10" s="111">
        <v>69199</v>
      </c>
      <c r="F10" s="111">
        <v>19866</v>
      </c>
      <c r="G10" s="111"/>
      <c r="H10" s="111">
        <f>B10/E10</f>
        <v>893.2107458200263</v>
      </c>
      <c r="I10" s="111">
        <f>C10/F10</f>
        <v>786.0976039464412</v>
      </c>
      <c r="J10" s="111"/>
      <c r="K10" s="111">
        <f>(B10+C10)/(E10+F10)</f>
        <v>869.3190972884972</v>
      </c>
      <c r="L10" s="65"/>
      <c r="M10" s="65"/>
      <c r="N10" s="73"/>
      <c r="O10" s="73"/>
      <c r="P10" s="73"/>
      <c r="S10" s="24"/>
    </row>
    <row r="11" spans="1:19" s="6" customFormat="1" ht="12.75" customHeight="1">
      <c r="A11" s="40">
        <v>1994</v>
      </c>
      <c r="B11" s="111">
        <v>84259921.9</v>
      </c>
      <c r="C11" s="111">
        <v>19674628</v>
      </c>
      <c r="D11" s="111"/>
      <c r="E11" s="111">
        <v>90533</v>
      </c>
      <c r="F11" s="111">
        <v>24044</v>
      </c>
      <c r="G11" s="111"/>
      <c r="H11" s="111">
        <f aca="true" t="shared" si="0" ref="H11:H30">B11/E11</f>
        <v>930.7094860437631</v>
      </c>
      <c r="I11" s="111">
        <f aca="true" t="shared" si="1" ref="I11:I30">C11/F11</f>
        <v>818.2759940109798</v>
      </c>
      <c r="J11" s="111"/>
      <c r="K11" s="111">
        <f aca="true" t="shared" si="2" ref="K11:K29">(B11+C11)/(E11+F11)</f>
        <v>907.1153015003011</v>
      </c>
      <c r="L11" s="65"/>
      <c r="M11" s="65"/>
      <c r="N11" s="73"/>
      <c r="O11" s="73"/>
      <c r="P11" s="73"/>
      <c r="S11" s="24"/>
    </row>
    <row r="12" spans="1:19" s="6" customFormat="1" ht="12.75" customHeight="1">
      <c r="A12" s="40">
        <v>1995</v>
      </c>
      <c r="B12" s="111">
        <v>118051947.2</v>
      </c>
      <c r="C12" s="111">
        <v>26101522.7</v>
      </c>
      <c r="D12" s="111"/>
      <c r="E12" s="111">
        <v>117872</v>
      </c>
      <c r="F12" s="111">
        <v>28839</v>
      </c>
      <c r="G12" s="111"/>
      <c r="H12" s="111">
        <f t="shared" si="0"/>
        <v>1001.5266322790824</v>
      </c>
      <c r="I12" s="111">
        <f t="shared" si="1"/>
        <v>905.0772460903637</v>
      </c>
      <c r="J12" s="111"/>
      <c r="K12" s="111">
        <f t="shared" si="2"/>
        <v>982.5675641226629</v>
      </c>
      <c r="L12" s="65"/>
      <c r="M12" s="65"/>
      <c r="N12" s="73"/>
      <c r="O12" s="73"/>
      <c r="P12" s="73"/>
      <c r="S12" s="24"/>
    </row>
    <row r="13" spans="1:19" s="6" customFormat="1" ht="12.75" customHeight="1">
      <c r="A13" s="40">
        <v>1996</v>
      </c>
      <c r="B13" s="111">
        <v>137130609.6</v>
      </c>
      <c r="C13" s="111">
        <v>29050036.5</v>
      </c>
      <c r="D13" s="111"/>
      <c r="E13" s="111">
        <v>127779</v>
      </c>
      <c r="F13" s="111">
        <v>28969</v>
      </c>
      <c r="G13" s="111"/>
      <c r="H13" s="111">
        <f t="shared" si="0"/>
        <v>1073.1858098748621</v>
      </c>
      <c r="I13" s="111">
        <f t="shared" si="1"/>
        <v>1002.7973523421589</v>
      </c>
      <c r="J13" s="111"/>
      <c r="K13" s="111">
        <f t="shared" si="2"/>
        <v>1060.1771384642866</v>
      </c>
      <c r="L13" s="65"/>
      <c r="M13" s="65"/>
      <c r="N13" s="73"/>
      <c r="O13" s="73"/>
      <c r="P13" s="73"/>
      <c r="S13" s="24"/>
    </row>
    <row r="14" spans="1:19" s="6" customFormat="1" ht="12.75" customHeight="1">
      <c r="A14" s="40">
        <v>1997</v>
      </c>
      <c r="B14" s="111">
        <v>200498055.1</v>
      </c>
      <c r="C14" s="111">
        <v>40858320.9</v>
      </c>
      <c r="D14" s="111"/>
      <c r="E14" s="111">
        <v>179503</v>
      </c>
      <c r="F14" s="111">
        <v>37739</v>
      </c>
      <c r="G14" s="111"/>
      <c r="H14" s="111">
        <f t="shared" si="0"/>
        <v>1116.9621404656189</v>
      </c>
      <c r="I14" s="111">
        <f t="shared" si="1"/>
        <v>1082.6551021489706</v>
      </c>
      <c r="J14" s="111"/>
      <c r="K14" s="111">
        <f t="shared" si="2"/>
        <v>1111.002366024986</v>
      </c>
      <c r="L14" s="65"/>
      <c r="M14" s="65"/>
      <c r="N14" s="73"/>
      <c r="O14" s="73"/>
      <c r="P14" s="73"/>
      <c r="S14" s="24"/>
    </row>
    <row r="15" spans="1:19" s="6" customFormat="1" ht="12.75" customHeight="1">
      <c r="A15" s="40">
        <v>1998</v>
      </c>
      <c r="B15" s="111">
        <v>266573394.3</v>
      </c>
      <c r="C15" s="111">
        <v>52801537</v>
      </c>
      <c r="D15" s="111"/>
      <c r="E15" s="111">
        <v>227974</v>
      </c>
      <c r="F15" s="111">
        <v>44484</v>
      </c>
      <c r="G15" s="111"/>
      <c r="H15" s="111">
        <f t="shared" si="0"/>
        <v>1169.314896874205</v>
      </c>
      <c r="I15" s="111">
        <f t="shared" si="1"/>
        <v>1186.978171926985</v>
      </c>
      <c r="J15" s="111"/>
      <c r="K15" s="111">
        <f t="shared" si="2"/>
        <v>1172.198765681316</v>
      </c>
      <c r="L15" s="65"/>
      <c r="M15" s="65"/>
      <c r="N15" s="73"/>
      <c r="O15" s="73"/>
      <c r="P15" s="73"/>
      <c r="S15" s="24"/>
    </row>
    <row r="16" spans="1:19" s="6" customFormat="1" ht="12.75" customHeight="1">
      <c r="A16" s="40">
        <v>1999</v>
      </c>
      <c r="B16" s="111">
        <v>375575170.2</v>
      </c>
      <c r="C16" s="111">
        <v>68602275.9</v>
      </c>
      <c r="D16" s="111"/>
      <c r="E16" s="111">
        <v>306271</v>
      </c>
      <c r="F16" s="111">
        <v>54328</v>
      </c>
      <c r="G16" s="111"/>
      <c r="H16" s="111">
        <f t="shared" si="0"/>
        <v>1226.2838146608722</v>
      </c>
      <c r="I16" s="111">
        <f t="shared" si="1"/>
        <v>1262.742525033132</v>
      </c>
      <c r="J16" s="111"/>
      <c r="K16" s="111">
        <f t="shared" si="2"/>
        <v>1231.7766996026057</v>
      </c>
      <c r="L16" s="65"/>
      <c r="M16" s="65"/>
      <c r="N16" s="73"/>
      <c r="O16" s="73"/>
      <c r="P16" s="73"/>
      <c r="S16" s="24"/>
    </row>
    <row r="17" spans="1:19" s="6" customFormat="1" ht="12.75" customHeight="1">
      <c r="A17" s="40">
        <v>2000</v>
      </c>
      <c r="B17" s="111">
        <v>319680546.8</v>
      </c>
      <c r="C17" s="111">
        <v>59401637</v>
      </c>
      <c r="D17" s="111"/>
      <c r="E17" s="111">
        <v>250992</v>
      </c>
      <c r="F17" s="111">
        <v>44028</v>
      </c>
      <c r="G17" s="111"/>
      <c r="H17" s="111">
        <f>B17/E17</f>
        <v>1273.6682714986932</v>
      </c>
      <c r="I17" s="111">
        <f t="shared" si="1"/>
        <v>1349.1786363223403</v>
      </c>
      <c r="J17" s="111"/>
      <c r="K17" s="111">
        <f t="shared" si="2"/>
        <v>1284.9372374754255</v>
      </c>
      <c r="L17" s="65"/>
      <c r="M17" s="65"/>
      <c r="N17" s="73"/>
      <c r="O17" s="73"/>
      <c r="P17" s="73"/>
      <c r="S17" s="24"/>
    </row>
    <row r="18" spans="1:19" s="6" customFormat="1" ht="12.75" customHeight="1">
      <c r="A18" s="40">
        <v>2001</v>
      </c>
      <c r="B18" s="111">
        <v>265559501</v>
      </c>
      <c r="C18" s="111">
        <v>51646680.7</v>
      </c>
      <c r="D18" s="111"/>
      <c r="E18" s="111">
        <v>197712</v>
      </c>
      <c r="F18" s="111">
        <v>36475</v>
      </c>
      <c r="G18" s="111"/>
      <c r="H18" s="111">
        <f t="shared" si="0"/>
        <v>1343.1632930727524</v>
      </c>
      <c r="I18" s="111">
        <f t="shared" si="1"/>
        <v>1415.9473803975327</v>
      </c>
      <c r="J18" s="111"/>
      <c r="K18" s="111">
        <f t="shared" si="2"/>
        <v>1354.499531143915</v>
      </c>
      <c r="L18" s="65"/>
      <c r="M18" s="65"/>
      <c r="N18" s="73"/>
      <c r="O18" s="73"/>
      <c r="P18" s="73"/>
      <c r="S18" s="24"/>
    </row>
    <row r="19" spans="1:19" s="6" customFormat="1" ht="12.75" customHeight="1">
      <c r="A19" s="40">
        <v>2002</v>
      </c>
      <c r="B19" s="111">
        <v>290799849.3</v>
      </c>
      <c r="C19" s="111">
        <v>60432703.3</v>
      </c>
      <c r="D19" s="111"/>
      <c r="E19" s="111">
        <v>210835</v>
      </c>
      <c r="F19" s="111">
        <v>39728</v>
      </c>
      <c r="G19" s="111"/>
      <c r="H19" s="111">
        <f t="shared" si="0"/>
        <v>1379.2769193919416</v>
      </c>
      <c r="I19" s="111">
        <f t="shared" si="1"/>
        <v>1521.1614805678614</v>
      </c>
      <c r="J19" s="111"/>
      <c r="K19" s="111">
        <f t="shared" si="2"/>
        <v>1401.773416665669</v>
      </c>
      <c r="L19" s="65"/>
      <c r="M19" s="65"/>
      <c r="N19" s="73"/>
      <c r="O19" s="73"/>
      <c r="P19" s="73"/>
      <c r="S19" s="24"/>
    </row>
    <row r="20" spans="1:19" s="6" customFormat="1" ht="12.75" customHeight="1">
      <c r="A20" s="40">
        <v>2003</v>
      </c>
      <c r="B20" s="111">
        <v>308052691.5</v>
      </c>
      <c r="C20" s="111">
        <v>66954560.6</v>
      </c>
      <c r="D20" s="111"/>
      <c r="E20" s="111">
        <v>217076</v>
      </c>
      <c r="F20" s="111">
        <v>41685</v>
      </c>
      <c r="G20" s="111"/>
      <c r="H20" s="111">
        <f t="shared" si="0"/>
        <v>1419.100644474746</v>
      </c>
      <c r="I20" s="111">
        <f t="shared" si="1"/>
        <v>1606.2027252009116</v>
      </c>
      <c r="J20" s="111"/>
      <c r="K20" s="111">
        <f t="shared" si="2"/>
        <v>1449.2417794799062</v>
      </c>
      <c r="L20" s="65"/>
      <c r="M20" s="65"/>
      <c r="N20" s="73"/>
      <c r="O20" s="73"/>
      <c r="P20" s="73"/>
      <c r="S20" s="24"/>
    </row>
    <row r="21" spans="1:19" s="6" customFormat="1" ht="12.75" customHeight="1">
      <c r="A21" s="40">
        <v>2004</v>
      </c>
      <c r="B21" s="111">
        <v>314872858.3</v>
      </c>
      <c r="C21" s="111">
        <v>75638278.3</v>
      </c>
      <c r="D21" s="111"/>
      <c r="E21" s="111">
        <v>215613</v>
      </c>
      <c r="F21" s="111">
        <v>44455</v>
      </c>
      <c r="G21" s="111"/>
      <c r="H21" s="111">
        <f t="shared" si="0"/>
        <v>1460.361194825915</v>
      </c>
      <c r="I21" s="111">
        <f t="shared" si="1"/>
        <v>1701.4571656731525</v>
      </c>
      <c r="J21" s="111"/>
      <c r="K21" s="111">
        <f t="shared" si="2"/>
        <v>1501.5731908577757</v>
      </c>
      <c r="L21" s="65"/>
      <c r="M21" s="65"/>
      <c r="N21" s="73"/>
      <c r="O21" s="73"/>
      <c r="P21" s="73"/>
      <c r="S21" s="24"/>
    </row>
    <row r="22" spans="1:19" s="6" customFormat="1" ht="12.75" customHeight="1">
      <c r="A22" s="40">
        <v>2005</v>
      </c>
      <c r="B22" s="111">
        <v>334554092.7</v>
      </c>
      <c r="C22" s="111">
        <v>93411096.2</v>
      </c>
      <c r="D22" s="111"/>
      <c r="E22" s="111">
        <v>224187</v>
      </c>
      <c r="F22" s="111">
        <v>51136</v>
      </c>
      <c r="G22" s="111"/>
      <c r="H22" s="111">
        <f t="shared" si="0"/>
        <v>1492.299253301931</v>
      </c>
      <c r="I22" s="111">
        <f t="shared" si="1"/>
        <v>1826.7188712453067</v>
      </c>
      <c r="J22" s="111"/>
      <c r="K22" s="111">
        <f t="shared" si="2"/>
        <v>1554.4113237906022</v>
      </c>
      <c r="L22" s="65"/>
      <c r="M22" s="65"/>
      <c r="N22" s="73"/>
      <c r="O22" s="73"/>
      <c r="P22" s="73"/>
      <c r="S22" s="24"/>
    </row>
    <row r="23" spans="1:19" s="6" customFormat="1" ht="12.75" customHeight="1">
      <c r="A23" s="40">
        <v>2006</v>
      </c>
      <c r="B23" s="111">
        <v>358173175</v>
      </c>
      <c r="C23" s="111">
        <v>135223801</v>
      </c>
      <c r="D23" s="111"/>
      <c r="E23" s="111">
        <v>216016</v>
      </c>
      <c r="F23" s="111">
        <v>63380</v>
      </c>
      <c r="G23" s="111"/>
      <c r="H23" s="111">
        <f t="shared" si="0"/>
        <v>1658.0863223094586</v>
      </c>
      <c r="I23" s="111">
        <f t="shared" si="1"/>
        <v>2133.540564846955</v>
      </c>
      <c r="J23" s="111"/>
      <c r="K23" s="111">
        <f t="shared" si="2"/>
        <v>1765.9414451173245</v>
      </c>
      <c r="L23" s="65"/>
      <c r="M23" s="65"/>
      <c r="N23" s="73"/>
      <c r="O23" s="73"/>
      <c r="P23" s="73"/>
      <c r="S23" s="24"/>
    </row>
    <row r="24" spans="1:19" s="6" customFormat="1" ht="12.75" customHeight="1">
      <c r="A24" s="40">
        <v>2007</v>
      </c>
      <c r="B24" s="111">
        <v>348867466.9</v>
      </c>
      <c r="C24" s="111">
        <v>219499094.4</v>
      </c>
      <c r="D24" s="111"/>
      <c r="E24" s="111">
        <v>209877</v>
      </c>
      <c r="F24" s="111">
        <v>94352</v>
      </c>
      <c r="G24" s="111"/>
      <c r="H24" s="111">
        <f t="shared" si="0"/>
        <v>1662.2472538677414</v>
      </c>
      <c r="I24" s="111">
        <f t="shared" si="1"/>
        <v>2326.385178904528</v>
      </c>
      <c r="J24" s="111"/>
      <c r="K24" s="111">
        <f t="shared" si="2"/>
        <v>1868.219536270375</v>
      </c>
      <c r="L24" s="65"/>
      <c r="M24" s="65"/>
      <c r="N24" s="73"/>
      <c r="O24" s="73"/>
      <c r="P24" s="73"/>
      <c r="S24" s="24"/>
    </row>
    <row r="25" spans="1:19" s="6" customFormat="1" ht="12.75" customHeight="1">
      <c r="A25" s="40">
        <v>2008</v>
      </c>
      <c r="B25" s="111">
        <v>227600136.2</v>
      </c>
      <c r="C25" s="111">
        <v>247692134.9</v>
      </c>
      <c r="D25" s="111"/>
      <c r="E25" s="111">
        <v>141391</v>
      </c>
      <c r="F25" s="111">
        <v>106928</v>
      </c>
      <c r="G25" s="111"/>
      <c r="H25" s="111">
        <f t="shared" si="0"/>
        <v>1609.7215254153375</v>
      </c>
      <c r="I25" s="111">
        <f t="shared" si="1"/>
        <v>2316.438490386054</v>
      </c>
      <c r="J25" s="111"/>
      <c r="K25" s="111">
        <f t="shared" si="2"/>
        <v>1914.039083195406</v>
      </c>
      <c r="L25" s="65"/>
      <c r="M25" s="65"/>
      <c r="N25" s="73"/>
      <c r="O25" s="73"/>
      <c r="P25" s="73"/>
      <c r="S25" s="24"/>
    </row>
    <row r="26" spans="1:19" s="6" customFormat="1" ht="12.75" customHeight="1">
      <c r="A26" s="40">
        <v>2009</v>
      </c>
      <c r="B26" s="111">
        <v>142119749.3</v>
      </c>
      <c r="C26" s="111">
        <v>223735165.9</v>
      </c>
      <c r="D26" s="111"/>
      <c r="E26" s="111">
        <v>95993</v>
      </c>
      <c r="F26" s="111">
        <v>101418</v>
      </c>
      <c r="G26" s="111"/>
      <c r="H26" s="111">
        <f t="shared" si="0"/>
        <v>1480.5220099382248</v>
      </c>
      <c r="I26" s="111">
        <f t="shared" si="1"/>
        <v>2206.0695921828474</v>
      </c>
      <c r="J26" s="111"/>
      <c r="K26" s="111">
        <f t="shared" si="2"/>
        <v>1853.265092624018</v>
      </c>
      <c r="L26" s="65"/>
      <c r="M26" s="65"/>
      <c r="N26" s="73"/>
      <c r="O26" s="73"/>
      <c r="P26" s="73"/>
      <c r="S26" s="24"/>
    </row>
    <row r="27" spans="1:19" s="6" customFormat="1" ht="12.75" customHeight="1">
      <c r="A27" s="40">
        <v>2010</v>
      </c>
      <c r="B27" s="111">
        <v>67887959.6</v>
      </c>
      <c r="C27" s="111">
        <v>131789959.8</v>
      </c>
      <c r="D27" s="111"/>
      <c r="E27" s="111">
        <v>98457</v>
      </c>
      <c r="F27" s="111">
        <v>139418</v>
      </c>
      <c r="G27" s="111"/>
      <c r="H27" s="111">
        <f t="shared" si="0"/>
        <v>689.5188721980153</v>
      </c>
      <c r="I27" s="111">
        <f t="shared" si="1"/>
        <v>945.2865469308124</v>
      </c>
      <c r="J27" s="111"/>
      <c r="K27" s="111">
        <f t="shared" si="2"/>
        <v>839.4237284287965</v>
      </c>
      <c r="L27" s="65"/>
      <c r="M27" s="65"/>
      <c r="N27" s="73"/>
      <c r="O27" s="73"/>
      <c r="P27" s="73"/>
      <c r="S27" s="24"/>
    </row>
    <row r="28" spans="1:19" s="6" customFormat="1" ht="12.75" customHeight="1">
      <c r="A28" s="40">
        <v>2011</v>
      </c>
      <c r="B28" s="111">
        <v>39599.4</v>
      </c>
      <c r="C28" s="111">
        <v>330834.5</v>
      </c>
      <c r="D28" s="111"/>
      <c r="E28" s="111">
        <v>185</v>
      </c>
      <c r="F28" s="111">
        <v>760</v>
      </c>
      <c r="G28" s="111"/>
      <c r="H28" s="111">
        <f t="shared" si="0"/>
        <v>214.05081081081082</v>
      </c>
      <c r="I28" s="111">
        <f t="shared" si="1"/>
        <v>435.30855263157895</v>
      </c>
      <c r="J28" s="111"/>
      <c r="K28" s="111">
        <f t="shared" si="2"/>
        <v>391.993544973545</v>
      </c>
      <c r="L28" s="65"/>
      <c r="M28" s="65"/>
      <c r="N28" s="73"/>
      <c r="O28" s="73"/>
      <c r="P28" s="73"/>
      <c r="S28" s="24"/>
    </row>
    <row r="29" spans="1:19" s="6" customFormat="1" ht="12.75" customHeight="1">
      <c r="A29" s="158" t="s">
        <v>9</v>
      </c>
      <c r="B29" s="111">
        <v>323890.2</v>
      </c>
      <c r="C29" s="111">
        <v>166820.7</v>
      </c>
      <c r="D29" s="111"/>
      <c r="E29" s="111">
        <v>322</v>
      </c>
      <c r="F29" s="111">
        <v>158</v>
      </c>
      <c r="G29" s="111"/>
      <c r="H29" s="111">
        <f t="shared" si="0"/>
        <v>1005.8701863354038</v>
      </c>
      <c r="I29" s="111">
        <f t="shared" si="1"/>
        <v>1055.8272151898734</v>
      </c>
      <c r="J29" s="111"/>
      <c r="K29" s="111">
        <f t="shared" si="2"/>
        <v>1022.314375</v>
      </c>
      <c r="L29" s="24"/>
      <c r="M29" s="24"/>
      <c r="N29" s="24"/>
      <c r="O29" s="24"/>
      <c r="P29" s="24"/>
      <c r="S29" s="24"/>
    </row>
    <row r="30" spans="1:21" s="74" customFormat="1" ht="12.75" customHeight="1">
      <c r="A30" s="60" t="s">
        <v>13</v>
      </c>
      <c r="B30" s="61">
        <f>SUM(B9:B29)</f>
        <v>4562071689.3</v>
      </c>
      <c r="C30" s="61">
        <f>SUM(C9:C29)</f>
        <v>1709172495.9000003</v>
      </c>
      <c r="D30" s="61"/>
      <c r="E30" s="61">
        <f>SUM(E9:E29)</f>
        <v>3753250</v>
      </c>
      <c r="F30" s="61">
        <f>SUM(F9:F29)</f>
        <v>1181197</v>
      </c>
      <c r="G30" s="61"/>
      <c r="H30" s="61">
        <f t="shared" si="0"/>
        <v>1215.4990179977353</v>
      </c>
      <c r="I30" s="61">
        <f t="shared" si="1"/>
        <v>1446.9834379023994</v>
      </c>
      <c r="J30" s="61"/>
      <c r="K30" s="61">
        <f>(B30+C30)/(E30+F30)</f>
        <v>1270.9112460220974</v>
      </c>
      <c r="L30" s="65"/>
      <c r="M30" s="65"/>
      <c r="N30" s="73"/>
      <c r="O30" s="73"/>
      <c r="P30" s="73"/>
      <c r="Q30" s="6"/>
      <c r="R30" s="89"/>
      <c r="S30" s="89"/>
      <c r="T30" s="89"/>
      <c r="U30" s="6"/>
    </row>
    <row r="31" s="6" customFormat="1" ht="12.75" customHeight="1">
      <c r="A31" s="21"/>
    </row>
    <row r="32" spans="1:8" ht="12.75" customHeight="1">
      <c r="A32" s="4"/>
      <c r="C32" s="24"/>
      <c r="D32" s="24"/>
      <c r="F32" s="5"/>
      <c r="G32" s="5"/>
      <c r="H32" s="5"/>
    </row>
    <row r="34" spans="1:22" ht="12.75" customHeight="1">
      <c r="A34" s="13" t="s">
        <v>5</v>
      </c>
      <c r="B34" s="12"/>
      <c r="C34" s="12"/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6"/>
      <c r="R34" s="6"/>
      <c r="S34" s="6"/>
      <c r="T34" s="6"/>
      <c r="U34" s="6"/>
      <c r="V34" s="6"/>
    </row>
    <row r="35" spans="1:22" ht="12.75" customHeight="1">
      <c r="A35" s="16" t="s">
        <v>181</v>
      </c>
      <c r="B35" s="12"/>
      <c r="C35" s="12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6"/>
      <c r="R35" s="6"/>
      <c r="S35" s="6"/>
      <c r="T35" s="6"/>
      <c r="U35" s="6"/>
      <c r="V35" s="6"/>
    </row>
    <row r="36" spans="1:18" ht="12.75" customHeight="1">
      <c r="A36" s="14" t="s">
        <v>182</v>
      </c>
      <c r="B36" s="12"/>
      <c r="C36" s="12"/>
      <c r="D36" s="12"/>
      <c r="E36" s="1"/>
      <c r="F36" s="1"/>
      <c r="G36" s="1"/>
      <c r="H36" s="1"/>
      <c r="I36" s="1"/>
      <c r="J36" s="1"/>
      <c r="K36" s="1"/>
      <c r="L36" s="1"/>
      <c r="P36" s="6"/>
      <c r="Q36" s="6"/>
      <c r="R36" s="6"/>
    </row>
    <row r="37" spans="1:17" ht="12.75" customHeight="1">
      <c r="A37" s="9"/>
      <c r="B37" s="48"/>
      <c r="C37" s="48"/>
      <c r="D37" s="48"/>
      <c r="E37" s="9"/>
      <c r="F37" s="9"/>
      <c r="G37" s="9"/>
      <c r="H37" s="9"/>
      <c r="I37" s="9"/>
      <c r="J37" s="9"/>
      <c r="K37" s="9"/>
      <c r="P37" s="6"/>
      <c r="Q37" s="6"/>
    </row>
    <row r="38" spans="2:17" ht="12.75" customHeight="1">
      <c r="B38" s="28" t="s">
        <v>15</v>
      </c>
      <c r="C38" s="28"/>
      <c r="D38" s="4"/>
      <c r="E38" s="139" t="s">
        <v>16</v>
      </c>
      <c r="F38" s="28"/>
      <c r="G38" s="38"/>
      <c r="H38" s="28" t="s">
        <v>17</v>
      </c>
      <c r="I38" s="28"/>
      <c r="J38" s="28"/>
      <c r="K38" s="2"/>
      <c r="P38" s="6"/>
      <c r="Q38" s="6"/>
    </row>
    <row r="39" spans="2:17" s="22" customFormat="1" ht="12.75" customHeight="1">
      <c r="B39" s="71" t="s">
        <v>139</v>
      </c>
      <c r="C39" s="71" t="s">
        <v>142</v>
      </c>
      <c r="D39" s="71"/>
      <c r="E39" s="71" t="s">
        <v>139</v>
      </c>
      <c r="F39" s="71" t="s">
        <v>142</v>
      </c>
      <c r="G39" s="71"/>
      <c r="H39" s="71" t="s">
        <v>139</v>
      </c>
      <c r="I39" s="71" t="s">
        <v>142</v>
      </c>
      <c r="J39" s="71"/>
      <c r="K39" s="19"/>
      <c r="L39" s="21"/>
      <c r="M39" s="21"/>
      <c r="N39" s="21"/>
      <c r="O39" s="21"/>
      <c r="P39" s="21"/>
      <c r="Q39" s="21"/>
    </row>
    <row r="40" spans="1:17" ht="12.75" customHeight="1">
      <c r="A40" s="9" t="s">
        <v>24</v>
      </c>
      <c r="B40" s="8" t="s">
        <v>110</v>
      </c>
      <c r="C40" s="8" t="s">
        <v>110</v>
      </c>
      <c r="D40" s="8"/>
      <c r="E40" s="8" t="s">
        <v>110</v>
      </c>
      <c r="F40" s="8" t="s">
        <v>110</v>
      </c>
      <c r="G40" s="8"/>
      <c r="H40" s="8" t="s">
        <v>110</v>
      </c>
      <c r="I40" s="8" t="s">
        <v>110</v>
      </c>
      <c r="J40" s="8"/>
      <c r="K40" s="63" t="s">
        <v>1</v>
      </c>
      <c r="L40" s="65"/>
      <c r="M40" s="65"/>
      <c r="N40" s="65"/>
      <c r="O40" s="65"/>
      <c r="P40" s="65"/>
      <c r="Q40" s="65"/>
    </row>
    <row r="41" spans="1:15" ht="12.75" customHeight="1">
      <c r="A41" s="51" t="s">
        <v>10</v>
      </c>
      <c r="B41" s="110">
        <v>3678425940.5</v>
      </c>
      <c r="C41" s="110">
        <v>805780888</v>
      </c>
      <c r="D41" s="110"/>
      <c r="E41" s="110">
        <v>3260518</v>
      </c>
      <c r="F41" s="110">
        <v>737992</v>
      </c>
      <c r="G41" s="121"/>
      <c r="H41" s="122">
        <f>B41/E41</f>
        <v>1128.1722537645858</v>
      </c>
      <c r="I41" s="121">
        <f>C41/F41</f>
        <v>1091.8558575160707</v>
      </c>
      <c r="J41" s="122"/>
      <c r="K41" s="121">
        <f aca="true" t="shared" si="3" ref="K41:K48">(B41+C41)/(E41+F41)</f>
        <v>1121.4694544968002</v>
      </c>
      <c r="L41" s="1"/>
      <c r="M41" s="1"/>
      <c r="N41" s="1"/>
      <c r="O41" s="1"/>
    </row>
    <row r="42" spans="1:15" ht="12.75" customHeight="1">
      <c r="A42" s="52" t="s">
        <v>11</v>
      </c>
      <c r="B42" s="110">
        <v>644207853.8</v>
      </c>
      <c r="C42" s="110">
        <v>659893032.8</v>
      </c>
      <c r="D42" s="110"/>
      <c r="E42" s="110">
        <v>356787</v>
      </c>
      <c r="F42" s="110">
        <v>315874</v>
      </c>
      <c r="G42" s="110"/>
      <c r="H42" s="110">
        <f>B42/E42</f>
        <v>1805.5810716197618</v>
      </c>
      <c r="I42" s="110">
        <f>C42/F42</f>
        <v>2089.1020875412346</v>
      </c>
      <c r="J42" s="110"/>
      <c r="K42" s="110">
        <f t="shared" si="3"/>
        <v>1938.7193349993531</v>
      </c>
      <c r="L42" s="1"/>
      <c r="M42" s="1"/>
      <c r="N42" s="1"/>
      <c r="O42" s="1"/>
    </row>
    <row r="43" spans="1:15" ht="12.75" customHeight="1">
      <c r="A43" s="52" t="s">
        <v>8</v>
      </c>
      <c r="B43" s="110">
        <v>49783.9</v>
      </c>
      <c r="C43" s="110">
        <v>103109.5</v>
      </c>
      <c r="D43" s="110"/>
      <c r="E43" s="110">
        <v>100</v>
      </c>
      <c r="F43" s="110">
        <v>128</v>
      </c>
      <c r="G43" s="110"/>
      <c r="H43" s="110">
        <f aca="true" t="shared" si="4" ref="H43:H48">B43/E43</f>
        <v>497.839</v>
      </c>
      <c r="I43" s="110">
        <f aca="true" t="shared" si="5" ref="I43:I48">C43/F43</f>
        <v>805.54296875</v>
      </c>
      <c r="J43" s="110"/>
      <c r="K43" s="110">
        <f t="shared" si="3"/>
        <v>670.5850877192983</v>
      </c>
      <c r="L43" s="1"/>
      <c r="M43" s="1"/>
      <c r="N43" s="1"/>
      <c r="O43" s="1"/>
    </row>
    <row r="44" spans="1:15" ht="25.5" customHeight="1">
      <c r="A44" s="177" t="s">
        <v>178</v>
      </c>
      <c r="B44" s="110">
        <v>212939204.4</v>
      </c>
      <c r="C44" s="110">
        <v>172413695.5</v>
      </c>
      <c r="D44" s="110"/>
      <c r="E44" s="110">
        <v>120814</v>
      </c>
      <c r="F44" s="110">
        <v>95715</v>
      </c>
      <c r="G44" s="110"/>
      <c r="H44" s="110">
        <f t="shared" si="4"/>
        <v>1762.5374906881652</v>
      </c>
      <c r="I44" s="110">
        <f>C44/F44</f>
        <v>1801.3236744501908</v>
      </c>
      <c r="J44" s="110"/>
      <c r="K44" s="110">
        <f t="shared" si="3"/>
        <v>1779.682628654822</v>
      </c>
      <c r="L44" s="1"/>
      <c r="M44" s="1"/>
      <c r="N44" s="1"/>
      <c r="O44" s="1"/>
    </row>
    <row r="45" spans="1:15" ht="25.5" customHeight="1">
      <c r="A45" s="177" t="s">
        <v>179</v>
      </c>
      <c r="B45" s="110">
        <v>12526934.5</v>
      </c>
      <c r="C45" s="110">
        <v>25794457.9</v>
      </c>
      <c r="D45" s="110"/>
      <c r="E45" s="110">
        <v>7863</v>
      </c>
      <c r="F45" s="110">
        <v>12465</v>
      </c>
      <c r="G45" s="110"/>
      <c r="H45" s="110">
        <f t="shared" si="4"/>
        <v>1593.1494976472084</v>
      </c>
      <c r="I45" s="110">
        <f t="shared" si="5"/>
        <v>2069.3508142799838</v>
      </c>
      <c r="J45" s="110"/>
      <c r="K45" s="110">
        <f t="shared" si="3"/>
        <v>1885.1531090121998</v>
      </c>
      <c r="L45" s="1"/>
      <c r="M45" s="1"/>
      <c r="N45" s="1"/>
      <c r="O45" s="1"/>
    </row>
    <row r="46" spans="1:15" ht="12.75" customHeight="1">
      <c r="A46" s="173" t="s">
        <v>180</v>
      </c>
      <c r="B46" s="110">
        <v>13775709.6</v>
      </c>
      <c r="C46" s="110">
        <v>45120148.1</v>
      </c>
      <c r="D46" s="110"/>
      <c r="E46" s="110">
        <v>7001</v>
      </c>
      <c r="F46" s="110">
        <v>18946</v>
      </c>
      <c r="G46" s="110"/>
      <c r="H46" s="110">
        <f t="shared" si="4"/>
        <v>1967.677417511784</v>
      </c>
      <c r="I46" s="110">
        <f t="shared" si="5"/>
        <v>2381.5131478940148</v>
      </c>
      <c r="J46" s="110"/>
      <c r="K46" s="110">
        <f t="shared" si="3"/>
        <v>2269.8523027710335</v>
      </c>
      <c r="L46" s="1"/>
      <c r="M46" s="1"/>
      <c r="N46" s="1"/>
      <c r="O46" s="1"/>
    </row>
    <row r="47" spans="1:15" ht="12.75" customHeight="1">
      <c r="A47" s="52" t="s">
        <v>74</v>
      </c>
      <c r="B47" s="110">
        <v>146262.6</v>
      </c>
      <c r="C47" s="110">
        <v>67164.1</v>
      </c>
      <c r="D47" s="110"/>
      <c r="E47" s="110">
        <v>167</v>
      </c>
      <c r="F47" s="110">
        <v>77</v>
      </c>
      <c r="G47" s="110"/>
      <c r="H47" s="110">
        <f t="shared" si="4"/>
        <v>875.8239520958084</v>
      </c>
      <c r="I47" s="110">
        <f t="shared" si="5"/>
        <v>872.261038961039</v>
      </c>
      <c r="J47" s="110"/>
      <c r="K47" s="110">
        <f t="shared" si="3"/>
        <v>874.6995901639344</v>
      </c>
      <c r="L47" s="1"/>
      <c r="M47" s="1"/>
      <c r="N47" s="1"/>
      <c r="O47" s="1"/>
    </row>
    <row r="48" spans="1:15" ht="12.75" customHeight="1">
      <c r="A48" s="60" t="s">
        <v>1</v>
      </c>
      <c r="B48" s="61">
        <f>SUM(B41:B47)</f>
        <v>4562071689.3</v>
      </c>
      <c r="C48" s="61">
        <f>SUM(C41:C47)</f>
        <v>1709172495.8999999</v>
      </c>
      <c r="D48" s="61"/>
      <c r="E48" s="61">
        <f>SUM(E41:E47)</f>
        <v>3753250</v>
      </c>
      <c r="F48" s="61">
        <f>SUM(F41:F47)</f>
        <v>1181197</v>
      </c>
      <c r="G48" s="61"/>
      <c r="H48" s="125">
        <f t="shared" si="4"/>
        <v>1215.4990179977353</v>
      </c>
      <c r="I48" s="125">
        <f t="shared" si="5"/>
        <v>1446.983437902399</v>
      </c>
      <c r="J48" s="61"/>
      <c r="K48" s="125">
        <f t="shared" si="3"/>
        <v>1270.9112460220972</v>
      </c>
      <c r="L48" s="1"/>
      <c r="M48" s="1"/>
      <c r="N48" s="1"/>
      <c r="O48" s="1"/>
    </row>
    <row r="49" spans="2:21" s="6" customFormat="1" ht="12.75" customHeight="1">
      <c r="B49" s="76"/>
      <c r="C49" s="76"/>
      <c r="D49" s="76"/>
      <c r="F49" s="10"/>
      <c r="G49" s="3"/>
      <c r="H49" s="10"/>
      <c r="I49" s="10"/>
      <c r="J49" s="3"/>
      <c r="K49" s="3"/>
      <c r="L49" s="10"/>
      <c r="M49" s="3"/>
      <c r="N49" s="3"/>
      <c r="O49" s="10"/>
      <c r="P49" s="3"/>
      <c r="Q49" s="3"/>
      <c r="R49" s="10"/>
      <c r="S49" s="3"/>
      <c r="U49" s="10"/>
    </row>
    <row r="50" spans="3:21" s="6" customFormat="1" ht="12.75" customHeight="1">
      <c r="C50" s="77"/>
      <c r="D50" s="77"/>
      <c r="F50" s="3"/>
      <c r="G50" s="3"/>
      <c r="H50" s="65"/>
      <c r="I50" s="10"/>
      <c r="J50" s="3"/>
      <c r="K50" s="3"/>
      <c r="L50" s="10"/>
      <c r="M50" s="3"/>
      <c r="N50" s="3"/>
      <c r="O50" s="10"/>
      <c r="P50" s="3"/>
      <c r="Q50" s="3"/>
      <c r="R50" s="10"/>
      <c r="S50" s="3"/>
      <c r="U50" s="10"/>
    </row>
    <row r="51" spans="1:10" s="25" customFormat="1" ht="12.75" customHeight="1">
      <c r="A51" s="176"/>
      <c r="B51" s="6"/>
      <c r="C51" s="6"/>
      <c r="D51" s="6"/>
      <c r="E51" s="6"/>
      <c r="F51" s="6"/>
      <c r="G51" s="6"/>
      <c r="H51" s="6"/>
      <c r="I51" s="6"/>
      <c r="J51" s="6"/>
    </row>
    <row r="52" spans="1:15" s="25" customFormat="1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s="25" customFormat="1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s="25" customFormat="1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25" customFormat="1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25" customFormat="1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25" customFormat="1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25" customFormat="1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2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</sheetData>
  <sheetProtection/>
  <printOptions/>
  <pageMargins left="0.7086614173228347" right="0.15748031496062992" top="0.984251968503937" bottom="0.5511811023622047" header="0.5118110236220472" footer="0.5118110236220472"/>
  <pageSetup fitToHeight="2" fitToWidth="1" horizontalDpi="600" verticalDpi="600" orientation="portrait" paperSize="9" r:id="rId4"/>
  <headerFooter alignWithMargins="0">
    <oddHeader>&amp;R&amp;"Arial,Fet"PERSONBILAR</oddHeader>
  </headerFooter>
  <legacyDrawing r:id="rId3"/>
  <oleObjects>
    <oleObject progId="Paint.Picture" shapeId="903610" r:id="rId1"/>
    <oleObject progId="Paint.Picture" shapeId="136791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zoomScalePageLayoutView="0" workbookViewId="0" topLeftCell="A1">
      <selection activeCell="B55" sqref="B55:D55"/>
    </sheetView>
  </sheetViews>
  <sheetFormatPr defaultColWidth="9.140625" defaultRowHeight="12.75" customHeight="1"/>
  <cols>
    <col min="1" max="1" width="12.7109375" style="32" customWidth="1"/>
    <col min="2" max="2" width="15.00390625" style="1" bestFit="1" customWidth="1"/>
    <col min="3" max="3" width="12.421875" style="1" customWidth="1"/>
    <col min="4" max="4" width="15.28125" style="1" bestFit="1" customWidth="1"/>
    <col min="5" max="5" width="1.8515625" style="1" customWidth="1"/>
    <col min="6" max="6" width="10.7109375" style="1" customWidth="1"/>
    <col min="7" max="7" width="7.421875" style="1" customWidth="1"/>
    <col min="8" max="8" width="7.8515625" style="1" customWidth="1"/>
    <col min="9" max="9" width="1.8515625" style="1" customWidth="1"/>
    <col min="10" max="10" width="8.140625" style="1" customWidth="1"/>
    <col min="11" max="12" width="8.00390625" style="1" customWidth="1"/>
    <col min="13" max="13" width="11.57421875" style="1" customWidth="1"/>
    <col min="14" max="14" width="9.7109375" style="1" bestFit="1" customWidth="1"/>
    <col min="15" max="15" width="9.421875" style="1" bestFit="1" customWidth="1"/>
    <col min="16" max="16" width="9.57421875" style="1" bestFit="1" customWidth="1"/>
    <col min="17" max="19" width="9.28125" style="1" bestFit="1" customWidth="1"/>
    <col min="20" max="16384" width="9.140625" style="1" customWidth="1"/>
  </cols>
  <sheetData>
    <row r="1" ht="12.75" customHeight="1">
      <c r="A1" s="1"/>
    </row>
    <row r="2" spans="1:9" ht="12.75" customHeight="1">
      <c r="A2" s="13" t="s">
        <v>27</v>
      </c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16" t="s">
        <v>185</v>
      </c>
      <c r="B3" s="12"/>
      <c r="C3" s="12"/>
      <c r="D3" s="12"/>
      <c r="E3" s="12"/>
      <c r="F3" s="12"/>
      <c r="G3" s="12"/>
      <c r="H3" s="12"/>
      <c r="I3" s="12"/>
    </row>
    <row r="4" spans="1:9" ht="12.75" customHeight="1">
      <c r="A4" s="14" t="s">
        <v>186</v>
      </c>
      <c r="B4" s="12"/>
      <c r="C4" s="12"/>
      <c r="D4" s="12"/>
      <c r="E4" s="12"/>
      <c r="F4" s="12"/>
      <c r="G4" s="12"/>
      <c r="H4" s="12"/>
      <c r="I4" s="12"/>
    </row>
    <row r="5" spans="1:12" ht="12.75" customHeight="1">
      <c r="A5" s="9"/>
      <c r="B5" s="48"/>
      <c r="C5" s="48"/>
      <c r="D5" s="48"/>
      <c r="E5" s="48"/>
      <c r="F5" s="48"/>
      <c r="G5" s="48"/>
      <c r="H5" s="48"/>
      <c r="I5" s="48"/>
      <c r="J5" s="9"/>
      <c r="K5" s="9"/>
      <c r="L5" s="9"/>
    </row>
    <row r="6" spans="2:12" ht="12.75" customHeight="1">
      <c r="B6" s="38" t="s">
        <v>75</v>
      </c>
      <c r="C6" s="38"/>
      <c r="D6" s="38"/>
      <c r="E6" s="4"/>
      <c r="F6" s="4" t="s">
        <v>76</v>
      </c>
      <c r="G6" s="4"/>
      <c r="H6" s="4"/>
      <c r="I6" s="4"/>
      <c r="J6" s="38" t="s">
        <v>17</v>
      </c>
      <c r="K6" s="38"/>
      <c r="L6" s="38"/>
    </row>
    <row r="7" spans="1:12" s="6" customFormat="1" ht="12.75" customHeight="1">
      <c r="A7" s="6" t="s">
        <v>22</v>
      </c>
      <c r="B7" s="38" t="s">
        <v>73</v>
      </c>
      <c r="C7" s="86"/>
      <c r="D7" s="86"/>
      <c r="E7" s="17"/>
      <c r="F7" s="58"/>
      <c r="G7" s="58"/>
      <c r="H7" s="58"/>
      <c r="I7" s="18"/>
      <c r="J7" s="58"/>
      <c r="K7" s="58"/>
      <c r="L7" s="58"/>
    </row>
    <row r="8" spans="1:12" ht="12.75" customHeight="1">
      <c r="A8" s="72" t="s">
        <v>23</v>
      </c>
      <c r="B8" s="7">
        <v>-3500</v>
      </c>
      <c r="C8" s="8" t="s">
        <v>28</v>
      </c>
      <c r="D8" s="8" t="s">
        <v>1</v>
      </c>
      <c r="E8" s="8"/>
      <c r="F8" s="7">
        <v>-3500</v>
      </c>
      <c r="G8" s="8" t="s">
        <v>28</v>
      </c>
      <c r="H8" s="8" t="s">
        <v>1</v>
      </c>
      <c r="I8" s="8"/>
      <c r="J8" s="7">
        <v>-3500</v>
      </c>
      <c r="K8" s="8" t="s">
        <v>28</v>
      </c>
      <c r="L8" s="8" t="s">
        <v>1</v>
      </c>
    </row>
    <row r="9" spans="1:12" ht="12.75" customHeight="1">
      <c r="A9" s="178" t="s">
        <v>175</v>
      </c>
      <c r="B9" s="111">
        <v>32507764</v>
      </c>
      <c r="C9" s="111">
        <v>14066521.6</v>
      </c>
      <c r="D9" s="111">
        <v>46574285.6</v>
      </c>
      <c r="E9" s="5"/>
      <c r="F9" s="3">
        <v>66395</v>
      </c>
      <c r="G9" s="5">
        <v>23122</v>
      </c>
      <c r="H9" s="5">
        <v>89517</v>
      </c>
      <c r="I9" s="5"/>
      <c r="J9" s="120">
        <f aca="true" t="shared" si="0" ref="J9:L10">B9/F9</f>
        <v>489.6116273815799</v>
      </c>
      <c r="K9" s="120">
        <f t="shared" si="0"/>
        <v>608.3609376351527</v>
      </c>
      <c r="L9" s="120">
        <f t="shared" si="0"/>
        <v>520.2842543874348</v>
      </c>
    </row>
    <row r="10" spans="1:13" ht="12.75" customHeight="1">
      <c r="A10" s="40">
        <v>1993</v>
      </c>
      <c r="B10" s="111">
        <v>3449938.3</v>
      </c>
      <c r="C10" s="111">
        <v>707468</v>
      </c>
      <c r="D10" s="111">
        <v>4157406.3</v>
      </c>
      <c r="E10" s="111"/>
      <c r="F10" s="111">
        <v>3837</v>
      </c>
      <c r="G10" s="111">
        <v>639</v>
      </c>
      <c r="H10" s="111">
        <v>4476</v>
      </c>
      <c r="I10" s="111"/>
      <c r="J10" s="111">
        <f t="shared" si="0"/>
        <v>899.1238728173051</v>
      </c>
      <c r="K10" s="111">
        <f t="shared" si="0"/>
        <v>1107.1486697965572</v>
      </c>
      <c r="L10" s="111">
        <f t="shared" si="0"/>
        <v>928.821782841823</v>
      </c>
      <c r="M10" s="25"/>
    </row>
    <row r="11" spans="1:19" ht="12.75" customHeight="1">
      <c r="A11" s="40">
        <v>1994</v>
      </c>
      <c r="B11" s="111">
        <v>3579848.4</v>
      </c>
      <c r="C11" s="111">
        <v>606069.2</v>
      </c>
      <c r="D11" s="111">
        <v>4185917.6</v>
      </c>
      <c r="E11" s="111"/>
      <c r="F11" s="111">
        <v>4299</v>
      </c>
      <c r="G11" s="111">
        <v>544</v>
      </c>
      <c r="H11" s="111">
        <v>4843</v>
      </c>
      <c r="I11" s="111"/>
      <c r="J11" s="120">
        <f>B11/F11</f>
        <v>832.7165387299372</v>
      </c>
      <c r="K11" s="120">
        <f>C11/G11</f>
        <v>1114.097794117647</v>
      </c>
      <c r="L11" s="120">
        <f>D11/H11</f>
        <v>864.3232706999794</v>
      </c>
      <c r="M11" s="25"/>
      <c r="N11" s="25"/>
      <c r="O11" s="25"/>
      <c r="P11" s="25"/>
      <c r="Q11" s="25"/>
      <c r="R11" s="25"/>
      <c r="S11" s="25"/>
    </row>
    <row r="12" spans="1:19" ht="12.75" customHeight="1">
      <c r="A12" s="40">
        <v>1995</v>
      </c>
      <c r="B12" s="111">
        <v>7022280.8</v>
      </c>
      <c r="C12" s="111">
        <v>2135640.6</v>
      </c>
      <c r="D12" s="111">
        <v>9157921.4</v>
      </c>
      <c r="E12" s="111"/>
      <c r="F12" s="111">
        <v>8059</v>
      </c>
      <c r="G12" s="111">
        <v>1359</v>
      </c>
      <c r="H12" s="111">
        <v>9418</v>
      </c>
      <c r="I12" s="111"/>
      <c r="J12" s="111">
        <f aca="true" t="shared" si="1" ref="J12:J29">B12/F12</f>
        <v>871.358828638789</v>
      </c>
      <c r="K12" s="111">
        <f aca="true" t="shared" si="2" ref="K12:K30">C12/G12</f>
        <v>1571.4794701986755</v>
      </c>
      <c r="L12" s="111">
        <f aca="true" t="shared" si="3" ref="L12:L29">D12/H12</f>
        <v>972.3849437247824</v>
      </c>
      <c r="M12" s="25"/>
      <c r="N12" s="25"/>
      <c r="O12" s="25"/>
      <c r="P12" s="25"/>
      <c r="Q12" s="25"/>
      <c r="R12" s="25"/>
      <c r="S12" s="25"/>
    </row>
    <row r="13" spans="1:19" ht="12.75" customHeight="1">
      <c r="A13" s="40">
        <v>1996</v>
      </c>
      <c r="B13" s="111">
        <v>10831602.7</v>
      </c>
      <c r="C13" s="111">
        <v>4274961.2</v>
      </c>
      <c r="D13" s="111">
        <v>15106563.9</v>
      </c>
      <c r="E13" s="111"/>
      <c r="F13" s="111">
        <v>11187</v>
      </c>
      <c r="G13" s="111">
        <v>2246</v>
      </c>
      <c r="H13" s="111">
        <v>13433</v>
      </c>
      <c r="I13" s="111"/>
      <c r="J13" s="111">
        <f t="shared" si="1"/>
        <v>968.2312237418431</v>
      </c>
      <c r="K13" s="111">
        <f t="shared" si="2"/>
        <v>1903.3665182546752</v>
      </c>
      <c r="L13" s="111">
        <f t="shared" si="3"/>
        <v>1124.5860120598527</v>
      </c>
      <c r="M13" s="25"/>
      <c r="N13" s="25"/>
      <c r="O13" s="25"/>
      <c r="P13" s="25"/>
      <c r="Q13" s="25"/>
      <c r="R13" s="25"/>
      <c r="S13" s="25"/>
    </row>
    <row r="14" spans="1:19" ht="12.75" customHeight="1">
      <c r="A14" s="40">
        <v>1997</v>
      </c>
      <c r="B14" s="111">
        <v>17412664.1</v>
      </c>
      <c r="C14" s="111">
        <v>5464468.5</v>
      </c>
      <c r="D14" s="111">
        <v>22877132.6</v>
      </c>
      <c r="E14" s="111"/>
      <c r="F14" s="111">
        <v>16510</v>
      </c>
      <c r="G14" s="111">
        <v>2532</v>
      </c>
      <c r="H14" s="111">
        <v>19042</v>
      </c>
      <c r="I14" s="111"/>
      <c r="J14" s="111">
        <f t="shared" si="1"/>
        <v>1054.6737795275592</v>
      </c>
      <c r="K14" s="111">
        <f t="shared" si="2"/>
        <v>2158.162914691943</v>
      </c>
      <c r="L14" s="111">
        <f t="shared" si="3"/>
        <v>1201.403875643315</v>
      </c>
      <c r="M14" s="25"/>
      <c r="N14" s="25"/>
      <c r="O14" s="25"/>
      <c r="P14" s="25"/>
      <c r="Q14" s="25"/>
      <c r="R14" s="25"/>
      <c r="S14" s="25"/>
    </row>
    <row r="15" spans="1:19" ht="12.75" customHeight="1">
      <c r="A15" s="40">
        <v>1998</v>
      </c>
      <c r="B15" s="111">
        <v>28427533.1</v>
      </c>
      <c r="C15" s="111">
        <v>7101510</v>
      </c>
      <c r="D15" s="111">
        <v>35529043.1</v>
      </c>
      <c r="E15" s="111"/>
      <c r="F15" s="111">
        <v>24879</v>
      </c>
      <c r="G15" s="111">
        <v>2988</v>
      </c>
      <c r="H15" s="111">
        <v>27867</v>
      </c>
      <c r="I15" s="111"/>
      <c r="J15" s="111">
        <f t="shared" si="1"/>
        <v>1142.6316612404037</v>
      </c>
      <c r="K15" s="111">
        <f t="shared" si="2"/>
        <v>2376.6767068273093</v>
      </c>
      <c r="L15" s="111">
        <f t="shared" si="3"/>
        <v>1274.9504108802528</v>
      </c>
      <c r="M15" s="25"/>
      <c r="N15" s="25"/>
      <c r="O15" s="25"/>
      <c r="P15" s="25"/>
      <c r="Q15" s="25"/>
      <c r="R15" s="25"/>
      <c r="S15" s="25"/>
    </row>
    <row r="16" spans="1:19" ht="12.75" customHeight="1">
      <c r="A16" s="40">
        <v>1999</v>
      </c>
      <c r="B16" s="111">
        <v>31945450.5</v>
      </c>
      <c r="C16" s="111">
        <v>11962505.4</v>
      </c>
      <c r="D16" s="111">
        <v>43907955.9</v>
      </c>
      <c r="E16" s="111"/>
      <c r="F16" s="111">
        <v>26270</v>
      </c>
      <c r="G16" s="111">
        <v>4094</v>
      </c>
      <c r="H16" s="111">
        <v>30364</v>
      </c>
      <c r="I16" s="111"/>
      <c r="J16" s="111">
        <f t="shared" si="1"/>
        <v>1216.0430338789495</v>
      </c>
      <c r="K16" s="111">
        <f t="shared" si="2"/>
        <v>2921.9602833414756</v>
      </c>
      <c r="L16" s="111">
        <f t="shared" si="3"/>
        <v>1446.0530858911868</v>
      </c>
      <c r="M16" s="25"/>
      <c r="N16" s="25"/>
      <c r="O16" s="25"/>
      <c r="P16" s="25"/>
      <c r="Q16" s="25"/>
      <c r="R16" s="25"/>
      <c r="S16" s="25"/>
    </row>
    <row r="17" spans="1:19" ht="12.75" customHeight="1">
      <c r="A17" s="40">
        <v>2000</v>
      </c>
      <c r="B17" s="111">
        <v>34704344.9</v>
      </c>
      <c r="C17" s="111">
        <v>15876619</v>
      </c>
      <c r="D17" s="111">
        <v>50580963.9</v>
      </c>
      <c r="E17" s="111"/>
      <c r="F17" s="111">
        <v>27119</v>
      </c>
      <c r="G17" s="111">
        <v>4775</v>
      </c>
      <c r="H17" s="111">
        <v>31894</v>
      </c>
      <c r="I17" s="111"/>
      <c r="J17" s="111">
        <f t="shared" si="1"/>
        <v>1279.7059220472731</v>
      </c>
      <c r="K17" s="111">
        <f t="shared" si="2"/>
        <v>3324.946387434555</v>
      </c>
      <c r="L17" s="111">
        <f t="shared" si="3"/>
        <v>1585.9084435944064</v>
      </c>
      <c r="M17" s="25"/>
      <c r="N17" s="25"/>
      <c r="O17" s="25"/>
      <c r="P17" s="25"/>
      <c r="Q17" s="25"/>
      <c r="R17" s="25"/>
      <c r="S17" s="25"/>
    </row>
    <row r="18" spans="1:19" ht="12.75" customHeight="1">
      <c r="A18" s="40">
        <v>2001</v>
      </c>
      <c r="B18" s="111">
        <v>43763399.8</v>
      </c>
      <c r="C18" s="111">
        <v>17499309.9</v>
      </c>
      <c r="D18" s="111">
        <v>61262709.7</v>
      </c>
      <c r="E18" s="111"/>
      <c r="F18" s="111">
        <v>31680</v>
      </c>
      <c r="G18" s="111">
        <v>4588</v>
      </c>
      <c r="H18" s="111">
        <v>36268</v>
      </c>
      <c r="I18" s="111"/>
      <c r="J18" s="111">
        <f t="shared" si="1"/>
        <v>1381.4204482323232</v>
      </c>
      <c r="K18" s="111">
        <f t="shared" si="2"/>
        <v>3814.147755013077</v>
      </c>
      <c r="L18" s="111">
        <f t="shared" si="3"/>
        <v>1689.167026028455</v>
      </c>
      <c r="M18" s="25"/>
      <c r="N18" s="25"/>
      <c r="O18" s="25"/>
      <c r="P18" s="25"/>
      <c r="Q18" s="25"/>
      <c r="R18" s="25"/>
      <c r="S18" s="25"/>
    </row>
    <row r="19" spans="1:19" ht="12.75" customHeight="1">
      <c r="A19" s="40">
        <v>2002</v>
      </c>
      <c r="B19" s="111">
        <v>40636236.4</v>
      </c>
      <c r="C19" s="111">
        <v>17393010.4</v>
      </c>
      <c r="D19" s="111">
        <v>58029246.8</v>
      </c>
      <c r="E19" s="111"/>
      <c r="F19" s="111">
        <v>27125</v>
      </c>
      <c r="G19" s="111">
        <v>4279</v>
      </c>
      <c r="H19" s="111">
        <v>31404</v>
      </c>
      <c r="I19" s="111"/>
      <c r="J19" s="111">
        <f t="shared" si="1"/>
        <v>1498.1100976958526</v>
      </c>
      <c r="K19" s="111">
        <f t="shared" si="2"/>
        <v>4064.737181584482</v>
      </c>
      <c r="L19" s="111">
        <f t="shared" si="3"/>
        <v>1847.8297923831358</v>
      </c>
      <c r="M19" s="25"/>
      <c r="N19" s="25"/>
      <c r="O19" s="25"/>
      <c r="P19" s="25"/>
      <c r="Q19" s="25"/>
      <c r="R19" s="25"/>
      <c r="S19" s="25"/>
    </row>
    <row r="20" spans="1:19" ht="12.75" customHeight="1">
      <c r="A20" s="40">
        <v>2003</v>
      </c>
      <c r="B20" s="111">
        <v>41175455.1</v>
      </c>
      <c r="C20" s="111">
        <v>23408635.4</v>
      </c>
      <c r="D20" s="111">
        <v>64584090.5</v>
      </c>
      <c r="E20" s="111"/>
      <c r="F20" s="111">
        <v>25648</v>
      </c>
      <c r="G20" s="111">
        <v>4776</v>
      </c>
      <c r="H20" s="111">
        <v>30424</v>
      </c>
      <c r="I20" s="111"/>
      <c r="J20" s="111">
        <f t="shared" si="1"/>
        <v>1605.4060784466626</v>
      </c>
      <c r="K20" s="111">
        <f t="shared" si="2"/>
        <v>4901.3055695142375</v>
      </c>
      <c r="L20" s="111">
        <f t="shared" si="3"/>
        <v>2122.800765842756</v>
      </c>
      <c r="M20" s="25"/>
      <c r="N20" s="25"/>
      <c r="O20" s="25"/>
      <c r="P20" s="25"/>
      <c r="Q20" s="25"/>
      <c r="R20" s="25"/>
      <c r="S20" s="25"/>
    </row>
    <row r="21" spans="1:19" ht="12.75" customHeight="1">
      <c r="A21" s="40">
        <v>2004</v>
      </c>
      <c r="B21" s="111">
        <v>72413871.4</v>
      </c>
      <c r="C21" s="111">
        <v>28724762.3</v>
      </c>
      <c r="D21" s="111">
        <v>101138633.7</v>
      </c>
      <c r="E21" s="111"/>
      <c r="F21" s="111">
        <v>41833</v>
      </c>
      <c r="G21" s="111">
        <v>4864</v>
      </c>
      <c r="H21" s="111">
        <v>46697</v>
      </c>
      <c r="I21" s="111"/>
      <c r="J21" s="111">
        <f t="shared" si="1"/>
        <v>1731.022671096981</v>
      </c>
      <c r="K21" s="111">
        <f t="shared" si="2"/>
        <v>5905.58435444079</v>
      </c>
      <c r="L21" s="111">
        <f t="shared" si="3"/>
        <v>2165.8486348159413</v>
      </c>
      <c r="M21" s="25"/>
      <c r="N21" s="25"/>
      <c r="O21" s="25"/>
      <c r="P21" s="25"/>
      <c r="Q21" s="25"/>
      <c r="R21" s="25"/>
      <c r="S21" s="25"/>
    </row>
    <row r="22" spans="1:19" ht="12.75" customHeight="1">
      <c r="A22" s="40">
        <v>2005</v>
      </c>
      <c r="B22" s="111">
        <v>40769771.6</v>
      </c>
      <c r="C22" s="111">
        <v>40086100.9</v>
      </c>
      <c r="D22" s="111">
        <v>80855872.5</v>
      </c>
      <c r="E22" s="111"/>
      <c r="F22" s="111">
        <v>21799</v>
      </c>
      <c r="G22" s="111">
        <v>5769</v>
      </c>
      <c r="H22" s="111">
        <v>27568</v>
      </c>
      <c r="I22" s="111"/>
      <c r="J22" s="111">
        <f t="shared" si="1"/>
        <v>1870.258800862425</v>
      </c>
      <c r="K22" s="111">
        <f t="shared" si="2"/>
        <v>6948.535430750563</v>
      </c>
      <c r="L22" s="111">
        <f t="shared" si="3"/>
        <v>2932.961132472432</v>
      </c>
      <c r="M22" s="25"/>
      <c r="N22" s="25"/>
      <c r="O22" s="25"/>
      <c r="P22" s="25"/>
      <c r="Q22" s="25"/>
      <c r="R22" s="25"/>
      <c r="S22" s="25"/>
    </row>
    <row r="23" spans="1:19" ht="12.75" customHeight="1">
      <c r="A23" s="40">
        <v>2006</v>
      </c>
      <c r="B23" s="111">
        <v>74271601.7</v>
      </c>
      <c r="C23" s="111">
        <v>48339865.3</v>
      </c>
      <c r="D23" s="111">
        <v>122611467</v>
      </c>
      <c r="E23" s="111"/>
      <c r="F23" s="111">
        <v>37130</v>
      </c>
      <c r="G23" s="111">
        <v>6345</v>
      </c>
      <c r="H23" s="111">
        <v>43475</v>
      </c>
      <c r="I23" s="111"/>
      <c r="J23" s="111">
        <f t="shared" si="1"/>
        <v>2000.3124616213306</v>
      </c>
      <c r="K23" s="111">
        <f t="shared" si="2"/>
        <v>7618.5760914105595</v>
      </c>
      <c r="L23" s="111">
        <f t="shared" si="3"/>
        <v>2820.2752616446232</v>
      </c>
      <c r="M23" s="25"/>
      <c r="N23" s="25"/>
      <c r="O23" s="25"/>
      <c r="P23" s="25"/>
      <c r="Q23" s="25"/>
      <c r="R23" s="25"/>
      <c r="S23" s="25"/>
    </row>
    <row r="24" spans="1:19" ht="12.75" customHeight="1">
      <c r="A24" s="40">
        <v>2007</v>
      </c>
      <c r="B24" s="111">
        <v>94778015.2</v>
      </c>
      <c r="C24" s="111">
        <v>54339039.3</v>
      </c>
      <c r="D24" s="111">
        <v>149117054.5</v>
      </c>
      <c r="E24" s="111"/>
      <c r="F24" s="111">
        <v>43553</v>
      </c>
      <c r="G24" s="111">
        <v>6884</v>
      </c>
      <c r="H24" s="111">
        <v>50437</v>
      </c>
      <c r="I24" s="111"/>
      <c r="J24" s="111">
        <f t="shared" si="1"/>
        <v>2176.153541661883</v>
      </c>
      <c r="K24" s="111">
        <f t="shared" si="2"/>
        <v>7893.526917489831</v>
      </c>
      <c r="L24" s="111">
        <f t="shared" si="3"/>
        <v>2956.501268909729</v>
      </c>
      <c r="M24" s="25"/>
      <c r="N24" s="25"/>
      <c r="O24" s="25"/>
      <c r="P24" s="25"/>
      <c r="Q24" s="25"/>
      <c r="R24" s="25"/>
      <c r="S24" s="25"/>
    </row>
    <row r="25" spans="1:19" ht="12.75" customHeight="1">
      <c r="A25" s="40">
        <v>2008</v>
      </c>
      <c r="B25" s="111">
        <v>93250334.5</v>
      </c>
      <c r="C25" s="111">
        <v>61822031</v>
      </c>
      <c r="D25" s="111">
        <v>155072365.5</v>
      </c>
      <c r="E25" s="111"/>
      <c r="F25" s="111">
        <v>45249</v>
      </c>
      <c r="G25" s="111">
        <v>7300</v>
      </c>
      <c r="H25" s="111">
        <v>52549</v>
      </c>
      <c r="I25" s="111"/>
      <c r="J25" s="111">
        <f t="shared" si="1"/>
        <v>2060.8264160533936</v>
      </c>
      <c r="K25" s="111">
        <f t="shared" si="2"/>
        <v>8468.771369863014</v>
      </c>
      <c r="L25" s="111">
        <f t="shared" si="3"/>
        <v>2951.005071457116</v>
      </c>
      <c r="M25" s="25"/>
      <c r="N25" s="25"/>
      <c r="O25" s="25"/>
      <c r="P25" s="25"/>
      <c r="Q25" s="25"/>
      <c r="R25" s="25"/>
      <c r="S25" s="25"/>
    </row>
    <row r="26" spans="1:19" ht="12.75" customHeight="1">
      <c r="A26" s="40">
        <v>2009</v>
      </c>
      <c r="B26" s="111">
        <v>43600319.9</v>
      </c>
      <c r="C26" s="111">
        <v>43639397.4</v>
      </c>
      <c r="D26" s="111">
        <v>87239717.3</v>
      </c>
      <c r="E26" s="111"/>
      <c r="F26" s="111">
        <v>21964</v>
      </c>
      <c r="G26" s="111">
        <v>5290</v>
      </c>
      <c r="H26" s="111">
        <v>27254</v>
      </c>
      <c r="I26" s="111"/>
      <c r="J26" s="111">
        <f t="shared" si="1"/>
        <v>1985.0810371517027</v>
      </c>
      <c r="K26" s="111">
        <f t="shared" si="2"/>
        <v>8249.413497164462</v>
      </c>
      <c r="L26" s="111">
        <f t="shared" si="3"/>
        <v>3200.9876458501503</v>
      </c>
      <c r="M26" s="25"/>
      <c r="N26" s="25"/>
      <c r="O26" s="25"/>
      <c r="P26" s="25"/>
      <c r="Q26" s="25"/>
      <c r="R26" s="25"/>
      <c r="S26" s="25"/>
    </row>
    <row r="27" spans="1:19" ht="12.75" customHeight="1">
      <c r="A27" s="40">
        <v>2010</v>
      </c>
      <c r="B27" s="111">
        <v>41505074.9</v>
      </c>
      <c r="C27" s="111">
        <v>18120401.1</v>
      </c>
      <c r="D27" s="111">
        <v>59625476</v>
      </c>
      <c r="E27" s="111"/>
      <c r="F27" s="111">
        <v>35823</v>
      </c>
      <c r="G27" s="111">
        <v>3871</v>
      </c>
      <c r="H27" s="111">
        <v>39694</v>
      </c>
      <c r="I27" s="111"/>
      <c r="J27" s="111">
        <f t="shared" si="1"/>
        <v>1158.615272311085</v>
      </c>
      <c r="K27" s="111">
        <f t="shared" si="2"/>
        <v>4681.064608628262</v>
      </c>
      <c r="L27" s="111">
        <f t="shared" si="3"/>
        <v>1502.128180581448</v>
      </c>
      <c r="M27" s="25"/>
      <c r="N27" s="25"/>
      <c r="O27" s="25"/>
      <c r="P27" s="25"/>
      <c r="Q27" s="25"/>
      <c r="R27" s="25"/>
      <c r="S27" s="25"/>
    </row>
    <row r="28" spans="1:19" ht="12.75" customHeight="1">
      <c r="A28" s="40">
        <v>2011</v>
      </c>
      <c r="B28" s="111">
        <v>1679983.6</v>
      </c>
      <c r="C28" s="111">
        <v>722872.4</v>
      </c>
      <c r="D28" s="111">
        <v>2402856</v>
      </c>
      <c r="E28" s="111"/>
      <c r="F28" s="111">
        <v>5187</v>
      </c>
      <c r="G28" s="111">
        <v>952</v>
      </c>
      <c r="H28" s="111">
        <v>6139</v>
      </c>
      <c r="I28" s="111"/>
      <c r="J28" s="111">
        <f t="shared" si="1"/>
        <v>323.8834779255832</v>
      </c>
      <c r="K28" s="111">
        <f t="shared" si="2"/>
        <v>759.3197478991597</v>
      </c>
      <c r="L28" s="111">
        <f t="shared" si="3"/>
        <v>391.4083726991367</v>
      </c>
      <c r="M28" s="25"/>
      <c r="N28" s="25"/>
      <c r="O28" s="25"/>
      <c r="P28" s="25"/>
      <c r="Q28" s="25"/>
      <c r="R28" s="25"/>
      <c r="S28" s="25"/>
    </row>
    <row r="29" spans="1:19" ht="12.75" customHeight="1">
      <c r="A29" s="40" t="s">
        <v>9</v>
      </c>
      <c r="B29" s="111">
        <v>23.3</v>
      </c>
      <c r="C29" s="179">
        <v>0</v>
      </c>
      <c r="D29" s="111">
        <v>23.3</v>
      </c>
      <c r="E29" s="111"/>
      <c r="F29" s="111">
        <v>1</v>
      </c>
      <c r="G29" s="179">
        <v>0</v>
      </c>
      <c r="H29" s="111">
        <v>1</v>
      </c>
      <c r="I29" s="111"/>
      <c r="J29" s="111">
        <f t="shared" si="1"/>
        <v>23.3</v>
      </c>
      <c r="K29" s="179" t="s">
        <v>168</v>
      </c>
      <c r="L29" s="111">
        <f t="shared" si="3"/>
        <v>23.3</v>
      </c>
      <c r="M29" s="25"/>
      <c r="N29" s="25"/>
      <c r="O29" s="25"/>
      <c r="P29" s="25"/>
      <c r="Q29" s="25"/>
      <c r="R29" s="25"/>
      <c r="S29" s="25"/>
    </row>
    <row r="30" spans="1:19" ht="12.75" customHeight="1">
      <c r="A30" s="53" t="s">
        <v>13</v>
      </c>
      <c r="B30" s="112">
        <f>SUM(B9:B29)</f>
        <v>757725514.1999999</v>
      </c>
      <c r="C30" s="112">
        <f>SUM(C9:C29)</f>
        <v>416291188.9</v>
      </c>
      <c r="D30" s="112">
        <f>SUM(D9:D29)</f>
        <v>1174016703.1</v>
      </c>
      <c r="E30" s="112"/>
      <c r="F30" s="112">
        <f>SUM(F9:F29)</f>
        <v>525547</v>
      </c>
      <c r="G30" s="112">
        <f>SUM(G9:G29)</f>
        <v>97217</v>
      </c>
      <c r="H30" s="112">
        <f>SUM(H9:H29)</f>
        <v>622764</v>
      </c>
      <c r="I30" s="112"/>
      <c r="J30" s="61">
        <f>B30/F30</f>
        <v>1441.784491586861</v>
      </c>
      <c r="K30" s="61">
        <f t="shared" si="2"/>
        <v>4282.082237674481</v>
      </c>
      <c r="L30" s="61">
        <f>D30/H30</f>
        <v>1885.1711131343493</v>
      </c>
      <c r="M30" s="25"/>
      <c r="N30" s="25"/>
      <c r="O30" s="25"/>
      <c r="P30" s="25"/>
      <c r="Q30" s="25"/>
      <c r="R30" s="25"/>
      <c r="S30" s="25"/>
    </row>
    <row r="31" spans="6:19" ht="12.75" customHeight="1">
      <c r="F31" s="33"/>
      <c r="G31" s="33"/>
      <c r="H31" s="33"/>
      <c r="I31" s="33"/>
      <c r="K31" s="6"/>
      <c r="L31" s="6"/>
      <c r="N31" s="25"/>
      <c r="O31" s="25"/>
      <c r="P31" s="25"/>
      <c r="Q31" s="25"/>
      <c r="R31" s="25"/>
      <c r="S31" s="25"/>
    </row>
    <row r="32" spans="11:12" ht="12.75" customHeight="1">
      <c r="K32" s="6"/>
      <c r="L32" s="6"/>
    </row>
    <row r="33" spans="11:12" ht="12.75" customHeight="1">
      <c r="K33" s="6"/>
      <c r="L33" s="6"/>
    </row>
    <row r="34" spans="1:12" ht="12.75" customHeight="1">
      <c r="A34" s="13" t="s">
        <v>29</v>
      </c>
      <c r="B34" s="12"/>
      <c r="C34" s="12"/>
      <c r="D34" s="12"/>
      <c r="E34" s="12"/>
      <c r="K34" s="6"/>
      <c r="L34" s="6"/>
    </row>
    <row r="35" spans="1:12" ht="12.75" customHeight="1">
      <c r="A35" s="16" t="s">
        <v>183</v>
      </c>
      <c r="B35" s="12"/>
      <c r="C35" s="12"/>
      <c r="D35" s="12"/>
      <c r="E35" s="12"/>
      <c r="K35" s="6"/>
      <c r="L35" s="6"/>
    </row>
    <row r="36" spans="1:12" ht="12.75" customHeight="1">
      <c r="A36" s="14" t="s">
        <v>184</v>
      </c>
      <c r="B36" s="12"/>
      <c r="C36" s="12"/>
      <c r="D36" s="12"/>
      <c r="E36" s="12"/>
      <c r="J36" s="6"/>
      <c r="K36" s="6"/>
      <c r="L36" s="6"/>
    </row>
    <row r="37" spans="1:5" s="6" customFormat="1" ht="12.75" customHeight="1">
      <c r="A37" s="48"/>
      <c r="B37" s="48"/>
      <c r="C37" s="48"/>
      <c r="D37" s="48"/>
      <c r="E37" s="50"/>
    </row>
    <row r="38" spans="1:14" s="6" customFormat="1" ht="12.75" customHeight="1">
      <c r="A38" s="28" t="s">
        <v>57</v>
      </c>
      <c r="B38" s="36" t="s">
        <v>75</v>
      </c>
      <c r="C38" s="36" t="s">
        <v>76</v>
      </c>
      <c r="D38" s="36" t="s">
        <v>17</v>
      </c>
      <c r="E38" s="5"/>
      <c r="G38" s="24"/>
      <c r="H38" s="24"/>
      <c r="I38" s="24"/>
      <c r="L38" s="24"/>
      <c r="M38" s="24"/>
      <c r="N38" s="24"/>
    </row>
    <row r="39" spans="1:14" s="6" customFormat="1" ht="12.75" customHeight="1">
      <c r="A39" s="51" t="s">
        <v>77</v>
      </c>
      <c r="B39" s="111">
        <v>32248102.6</v>
      </c>
      <c r="C39" s="111">
        <v>32373</v>
      </c>
      <c r="D39" s="116">
        <f>B39/C39</f>
        <v>996.141926914404</v>
      </c>
      <c r="E39" s="135"/>
      <c r="G39" s="24"/>
      <c r="H39" s="24"/>
      <c r="I39" s="24"/>
      <c r="L39" s="24"/>
      <c r="M39" s="24"/>
      <c r="N39" s="24"/>
    </row>
    <row r="40" spans="1:14" s="6" customFormat="1" ht="12.75" customHeight="1">
      <c r="A40" s="52" t="s">
        <v>58</v>
      </c>
      <c r="B40" s="111">
        <v>131950088.1</v>
      </c>
      <c r="C40" s="111">
        <v>98174</v>
      </c>
      <c r="D40" s="111">
        <f>B40/C40</f>
        <v>1344.0431081549086</v>
      </c>
      <c r="E40" s="135"/>
      <c r="G40" s="24"/>
      <c r="H40" s="24"/>
      <c r="I40" s="24"/>
      <c r="L40" s="24"/>
      <c r="M40" s="24"/>
      <c r="N40" s="24"/>
    </row>
    <row r="41" spans="1:14" s="6" customFormat="1" ht="12.75" customHeight="1">
      <c r="A41" s="52" t="s">
        <v>59</v>
      </c>
      <c r="B41" s="111">
        <v>168080759.2</v>
      </c>
      <c r="C41" s="111">
        <v>110062</v>
      </c>
      <c r="D41" s="111">
        <f aca="true" t="shared" si="4" ref="D41:D54">B41/C41</f>
        <v>1527.1461467173046</v>
      </c>
      <c r="E41" s="135"/>
      <c r="G41" s="24"/>
      <c r="H41" s="24"/>
      <c r="I41" s="24"/>
      <c r="L41" s="24"/>
      <c r="M41" s="24"/>
      <c r="N41" s="24"/>
    </row>
    <row r="42" spans="1:14" s="6" customFormat="1" ht="12.75" customHeight="1">
      <c r="A42" s="52" t="s">
        <v>60</v>
      </c>
      <c r="B42" s="111">
        <v>281293599</v>
      </c>
      <c r="C42" s="111">
        <v>177035</v>
      </c>
      <c r="D42" s="111">
        <f t="shared" si="4"/>
        <v>1588.9151806140028</v>
      </c>
      <c r="E42" s="135"/>
      <c r="G42" s="24"/>
      <c r="H42" s="24"/>
      <c r="I42" s="24"/>
      <c r="L42" s="24"/>
      <c r="M42" s="24"/>
      <c r="N42" s="24"/>
    </row>
    <row r="43" spans="1:14" s="6" customFormat="1" ht="12.75" customHeight="1">
      <c r="A43" s="52" t="s">
        <v>61</v>
      </c>
      <c r="B43" s="111">
        <v>144152965.3</v>
      </c>
      <c r="C43" s="111">
        <v>107903</v>
      </c>
      <c r="D43" s="111">
        <f t="shared" si="4"/>
        <v>1335.949559326432</v>
      </c>
      <c r="E43" s="135"/>
      <c r="G43" s="24"/>
      <c r="H43" s="24"/>
      <c r="I43" s="24"/>
      <c r="L43" s="24"/>
      <c r="M43" s="24"/>
      <c r="N43" s="24"/>
    </row>
    <row r="44" spans="1:14" s="6" customFormat="1" ht="12.75" customHeight="1">
      <c r="A44" s="52" t="s">
        <v>62</v>
      </c>
      <c r="B44" s="111">
        <v>8824931.4</v>
      </c>
      <c r="C44" s="111">
        <v>8286</v>
      </c>
      <c r="D44" s="111">
        <f t="shared" si="4"/>
        <v>1065.0412020275164</v>
      </c>
      <c r="E44" s="135"/>
      <c r="G44" s="24"/>
      <c r="H44" s="24"/>
      <c r="I44" s="24"/>
      <c r="L44" s="24"/>
      <c r="M44" s="24"/>
      <c r="N44" s="24"/>
    </row>
    <row r="45" spans="1:14" s="6" customFormat="1" ht="12.75" customHeight="1">
      <c r="A45" s="52" t="s">
        <v>63</v>
      </c>
      <c r="B45" s="111">
        <v>8173695.4</v>
      </c>
      <c r="C45" s="111">
        <v>6562</v>
      </c>
      <c r="D45" s="111">
        <f t="shared" si="4"/>
        <v>1245.6103931728132</v>
      </c>
      <c r="E45" s="135"/>
      <c r="G45" s="24"/>
      <c r="H45" s="24"/>
      <c r="I45" s="24"/>
      <c r="L45" s="24"/>
      <c r="M45" s="24"/>
      <c r="N45" s="24"/>
    </row>
    <row r="46" spans="1:14" s="6" customFormat="1" ht="12.75" customHeight="1">
      <c r="A46" s="52" t="s">
        <v>64</v>
      </c>
      <c r="B46" s="111">
        <v>13022885.5</v>
      </c>
      <c r="C46" s="111">
        <v>7125</v>
      </c>
      <c r="D46" s="111">
        <f t="shared" si="4"/>
        <v>1827.773403508772</v>
      </c>
      <c r="E46" s="135"/>
      <c r="G46" s="24"/>
      <c r="H46" s="24"/>
      <c r="I46" s="24"/>
      <c r="L46" s="24"/>
      <c r="M46" s="24"/>
      <c r="N46" s="24"/>
    </row>
    <row r="47" spans="1:14" s="6" customFormat="1" ht="12.75" customHeight="1">
      <c r="A47" s="52" t="s">
        <v>65</v>
      </c>
      <c r="B47" s="111">
        <v>10824177.6</v>
      </c>
      <c r="C47" s="111">
        <v>6847</v>
      </c>
      <c r="D47" s="111">
        <f t="shared" si="4"/>
        <v>1580.8642617204614</v>
      </c>
      <c r="E47" s="135"/>
      <c r="G47" s="24"/>
      <c r="H47" s="24"/>
      <c r="I47" s="24"/>
      <c r="L47" s="24"/>
      <c r="M47" s="24"/>
      <c r="N47" s="24"/>
    </row>
    <row r="48" spans="1:14" s="6" customFormat="1" ht="12.75" customHeight="1">
      <c r="A48" s="52" t="s">
        <v>66</v>
      </c>
      <c r="B48" s="111">
        <v>56217370.7</v>
      </c>
      <c r="C48" s="111">
        <v>15496</v>
      </c>
      <c r="D48" s="111">
        <f t="shared" si="4"/>
        <v>3627.8633647392876</v>
      </c>
      <c r="E48" s="135"/>
      <c r="G48" s="24"/>
      <c r="H48" s="24"/>
      <c r="I48" s="24"/>
      <c r="L48" s="24"/>
      <c r="M48" s="24"/>
      <c r="N48" s="24"/>
    </row>
    <row r="49" spans="1:14" s="6" customFormat="1" ht="12.75" customHeight="1">
      <c r="A49" s="52" t="s">
        <v>67</v>
      </c>
      <c r="B49" s="111">
        <v>7480823.4</v>
      </c>
      <c r="C49" s="111">
        <v>2895</v>
      </c>
      <c r="D49" s="111">
        <f t="shared" si="4"/>
        <v>2584.0495336787567</v>
      </c>
      <c r="E49" s="135"/>
      <c r="G49" s="24"/>
      <c r="H49" s="24"/>
      <c r="I49" s="24"/>
      <c r="L49" s="24"/>
      <c r="M49" s="24"/>
      <c r="N49" s="24"/>
    </row>
    <row r="50" spans="1:14" s="6" customFormat="1" ht="12.75" customHeight="1">
      <c r="A50" s="52" t="s">
        <v>68</v>
      </c>
      <c r="B50" s="111">
        <v>1380935.4</v>
      </c>
      <c r="C50" s="111">
        <v>1040</v>
      </c>
      <c r="D50" s="111">
        <f t="shared" si="4"/>
        <v>1327.8225</v>
      </c>
      <c r="E50" s="135"/>
      <c r="G50" s="24"/>
      <c r="H50" s="24"/>
      <c r="I50" s="24"/>
      <c r="L50" s="24"/>
      <c r="M50" s="24"/>
      <c r="N50" s="24"/>
    </row>
    <row r="51" spans="1:14" s="6" customFormat="1" ht="12.75" customHeight="1">
      <c r="A51" s="52" t="s">
        <v>69</v>
      </c>
      <c r="B51" s="111">
        <v>46050972.2</v>
      </c>
      <c r="C51" s="111">
        <v>10656</v>
      </c>
      <c r="D51" s="111">
        <f t="shared" si="4"/>
        <v>4321.600243993994</v>
      </c>
      <c r="E51" s="135"/>
      <c r="G51" s="24"/>
      <c r="H51" s="24"/>
      <c r="I51" s="24"/>
      <c r="L51" s="24"/>
      <c r="M51" s="24"/>
      <c r="N51" s="24"/>
    </row>
    <row r="52" spans="1:14" s="6" customFormat="1" ht="12.75" customHeight="1">
      <c r="A52" s="52" t="s">
        <v>70</v>
      </c>
      <c r="B52" s="111">
        <v>185294659</v>
      </c>
      <c r="C52" s="111">
        <v>25233</v>
      </c>
      <c r="D52" s="111">
        <f t="shared" si="4"/>
        <v>7343.346371814687</v>
      </c>
      <c r="E52" s="135"/>
      <c r="G52" s="24"/>
      <c r="H52" s="24"/>
      <c r="I52" s="24"/>
      <c r="L52" s="24"/>
      <c r="M52" s="24"/>
      <c r="N52" s="24"/>
    </row>
    <row r="53" spans="1:14" s="6" customFormat="1" ht="12.75" customHeight="1">
      <c r="A53" s="52" t="s">
        <v>71</v>
      </c>
      <c r="B53" s="111">
        <v>52504428.6</v>
      </c>
      <c r="C53" s="111">
        <v>7334</v>
      </c>
      <c r="D53" s="111">
        <f t="shared" si="4"/>
        <v>7159.043986910281</v>
      </c>
      <c r="E53" s="135"/>
      <c r="G53" s="24"/>
      <c r="H53" s="24"/>
      <c r="I53" s="24"/>
      <c r="L53" s="24"/>
      <c r="M53" s="24"/>
      <c r="N53" s="24"/>
    </row>
    <row r="54" spans="1:14" s="6" customFormat="1" ht="12.75" customHeight="1">
      <c r="A54" s="52" t="s">
        <v>72</v>
      </c>
      <c r="B54" s="111">
        <v>26516309.7</v>
      </c>
      <c r="C54" s="111">
        <v>5743</v>
      </c>
      <c r="D54" s="111">
        <f t="shared" si="4"/>
        <v>4617.1530036566255</v>
      </c>
      <c r="E54" s="135"/>
      <c r="G54" s="24"/>
      <c r="H54" s="24"/>
      <c r="I54" s="24"/>
      <c r="L54" s="24"/>
      <c r="M54" s="24"/>
      <c r="N54" s="24"/>
    </row>
    <row r="55" spans="1:14" s="6" customFormat="1" ht="12.75" customHeight="1">
      <c r="A55" s="53" t="s">
        <v>13</v>
      </c>
      <c r="B55" s="79">
        <f>SUM(B39:B54)</f>
        <v>1174016703.1000001</v>
      </c>
      <c r="C55" s="79">
        <f>SUM(C39:C54)</f>
        <v>622764</v>
      </c>
      <c r="D55" s="61">
        <f>B55/C55</f>
        <v>1885.1711131343498</v>
      </c>
      <c r="E55" s="107"/>
      <c r="H55" s="24"/>
      <c r="L55" s="24"/>
      <c r="M55" s="24"/>
      <c r="N55" s="24"/>
    </row>
    <row r="56" spans="1:13" ht="12.75" customHeight="1">
      <c r="A56" s="22"/>
      <c r="B56" s="90"/>
      <c r="C56" s="90"/>
      <c r="D56" s="90"/>
      <c r="E56" s="90"/>
      <c r="K56" s="6"/>
      <c r="M56" s="25"/>
    </row>
    <row r="57" spans="1:11" ht="12.75" customHeight="1">
      <c r="A57" s="12"/>
      <c r="B57" s="90"/>
      <c r="C57" s="90"/>
      <c r="D57" s="90"/>
      <c r="E57" s="90"/>
      <c r="K57" s="6"/>
    </row>
    <row r="58" spans="11:12" ht="12.75" customHeight="1">
      <c r="K58" s="6"/>
      <c r="L58" s="6"/>
    </row>
    <row r="59" spans="11:12" ht="12.75" customHeight="1">
      <c r="K59" s="6"/>
      <c r="L59" s="6"/>
    </row>
    <row r="60" spans="11:12" ht="12.75" customHeight="1">
      <c r="K60" s="6"/>
      <c r="L60" s="6"/>
    </row>
    <row r="61" spans="11:12" ht="12.75" customHeight="1">
      <c r="K61" s="6"/>
      <c r="L61" s="6"/>
    </row>
    <row r="62" spans="11:12" ht="12.75" customHeight="1">
      <c r="K62" s="6"/>
      <c r="L62" s="6"/>
    </row>
    <row r="63" spans="11:12" ht="12.75" customHeight="1">
      <c r="K63" s="6"/>
      <c r="L63" s="6"/>
    </row>
    <row r="64" spans="11:12" ht="12.75" customHeight="1">
      <c r="K64" s="6"/>
      <c r="L64" s="6"/>
    </row>
    <row r="65" spans="11:12" ht="12.75" customHeight="1">
      <c r="K65" s="6"/>
      <c r="L65" s="6"/>
    </row>
    <row r="66" spans="11:12" ht="12.75" customHeight="1">
      <c r="K66" s="6"/>
      <c r="L66" s="6"/>
    </row>
    <row r="67" spans="11:12" ht="12.75" customHeight="1">
      <c r="K67" s="6"/>
      <c r="L67" s="6"/>
    </row>
    <row r="68" spans="11:12" ht="12.75" customHeight="1">
      <c r="K68" s="6"/>
      <c r="L68" s="6"/>
    </row>
    <row r="69" spans="11:12" ht="12.75" customHeight="1">
      <c r="K69" s="6"/>
      <c r="L69" s="6"/>
    </row>
    <row r="70" spans="11:12" ht="12.75" customHeight="1">
      <c r="K70" s="6"/>
      <c r="L70" s="6"/>
    </row>
    <row r="71" spans="11:12" ht="12.75" customHeight="1">
      <c r="K71" s="6"/>
      <c r="L71" s="6"/>
    </row>
    <row r="72" spans="11:12" ht="12.75" customHeight="1">
      <c r="K72" s="6"/>
      <c r="L72" s="6"/>
    </row>
    <row r="73" spans="11:12" ht="12.75" customHeight="1">
      <c r="K73" s="6"/>
      <c r="L73" s="6"/>
    </row>
    <row r="74" spans="11:12" ht="12.75" customHeight="1">
      <c r="K74" s="6"/>
      <c r="L74" s="6"/>
    </row>
    <row r="75" spans="11:12" ht="12.75" customHeight="1">
      <c r="K75" s="6"/>
      <c r="L75" s="6"/>
    </row>
    <row r="76" spans="11:12" ht="12.75" customHeight="1">
      <c r="K76" s="6"/>
      <c r="L76" s="6"/>
    </row>
    <row r="77" spans="11:12" ht="12.75" customHeight="1">
      <c r="K77" s="6"/>
      <c r="L77" s="6"/>
    </row>
    <row r="78" spans="11:12" ht="12.75" customHeight="1">
      <c r="K78" s="6"/>
      <c r="L78" s="6"/>
    </row>
    <row r="79" spans="11:12" ht="12.75" customHeight="1">
      <c r="K79" s="6"/>
      <c r="L79" s="6"/>
    </row>
    <row r="80" spans="11:12" ht="12.75" customHeight="1">
      <c r="K80" s="6"/>
      <c r="L80" s="6"/>
    </row>
    <row r="81" spans="11:12" ht="12.75" customHeight="1">
      <c r="K81" s="6"/>
      <c r="L81" s="6"/>
    </row>
    <row r="82" spans="11:12" ht="12.75" customHeight="1">
      <c r="K82" s="6"/>
      <c r="L82" s="6"/>
    </row>
    <row r="83" spans="11:12" ht="12.75" customHeight="1">
      <c r="K83" s="6"/>
      <c r="L83" s="6"/>
    </row>
    <row r="84" spans="11:12" ht="12.75" customHeight="1">
      <c r="K84" s="6"/>
      <c r="L84" s="6"/>
    </row>
    <row r="85" spans="11:12" ht="12.75" customHeight="1">
      <c r="K85" s="6"/>
      <c r="L85" s="6"/>
    </row>
    <row r="86" spans="11:12" ht="12.75" customHeight="1">
      <c r="K86" s="6"/>
      <c r="L86" s="6"/>
    </row>
    <row r="87" spans="11:12" ht="12.75" customHeight="1">
      <c r="K87" s="6"/>
      <c r="L87" s="6"/>
    </row>
    <row r="88" spans="11:12" ht="12.75" customHeight="1">
      <c r="K88" s="6"/>
      <c r="L88" s="6"/>
    </row>
    <row r="89" spans="11:12" ht="12.75" customHeight="1">
      <c r="K89" s="6"/>
      <c r="L89" s="6"/>
    </row>
    <row r="90" spans="11:12" ht="12.75" customHeight="1">
      <c r="K90" s="6"/>
      <c r="L90" s="6"/>
    </row>
    <row r="91" spans="11:12" ht="12.75" customHeight="1">
      <c r="K91" s="6"/>
      <c r="L91" s="6"/>
    </row>
    <row r="92" spans="11:12" ht="12.75" customHeight="1">
      <c r="K92" s="6"/>
      <c r="L92" s="6"/>
    </row>
    <row r="93" spans="11:12" ht="12.75" customHeight="1">
      <c r="K93" s="6"/>
      <c r="L93" s="6"/>
    </row>
    <row r="94" spans="11:12" ht="12.75" customHeight="1">
      <c r="K94" s="6"/>
      <c r="L94" s="6"/>
    </row>
    <row r="95" spans="11:12" ht="12.75" customHeight="1">
      <c r="K95" s="6"/>
      <c r="L95" s="6"/>
    </row>
    <row r="96" spans="11:12" ht="12.75" customHeight="1">
      <c r="K96" s="6"/>
      <c r="L96" s="6"/>
    </row>
    <row r="97" spans="11:12" ht="12.75" customHeight="1">
      <c r="K97" s="6"/>
      <c r="L97" s="6"/>
    </row>
    <row r="98" spans="11:12" ht="12.75" customHeight="1">
      <c r="K98" s="6"/>
      <c r="L98" s="6"/>
    </row>
    <row r="99" spans="11:12" ht="12.75" customHeight="1">
      <c r="K99" s="6"/>
      <c r="L99" s="6"/>
    </row>
    <row r="100" spans="11:12" ht="12.75" customHeight="1">
      <c r="K100" s="6"/>
      <c r="L100" s="6"/>
    </row>
    <row r="101" spans="11:12" ht="12.75" customHeight="1">
      <c r="K101" s="6"/>
      <c r="L101" s="6"/>
    </row>
    <row r="102" spans="11:12" ht="12.75" customHeight="1">
      <c r="K102" s="6"/>
      <c r="L102" s="6"/>
    </row>
    <row r="103" spans="11:12" ht="12.75" customHeight="1">
      <c r="K103" s="6"/>
      <c r="L103" s="6"/>
    </row>
    <row r="104" spans="11:12" ht="12.75" customHeight="1">
      <c r="K104" s="6"/>
      <c r="L104" s="6"/>
    </row>
    <row r="105" spans="11:12" ht="12.75" customHeight="1">
      <c r="K105" s="6"/>
      <c r="L105" s="6"/>
    </row>
    <row r="106" spans="11:12" ht="12.75" customHeight="1">
      <c r="K106" s="6"/>
      <c r="L106" s="6"/>
    </row>
    <row r="107" spans="11:12" ht="12.75" customHeight="1">
      <c r="K107" s="6"/>
      <c r="L107" s="6"/>
    </row>
    <row r="108" spans="11:12" ht="12.75" customHeight="1">
      <c r="K108" s="6"/>
      <c r="L108" s="6"/>
    </row>
    <row r="109" spans="11:12" ht="12.75" customHeight="1">
      <c r="K109" s="6"/>
      <c r="L109" s="6"/>
    </row>
    <row r="110" spans="11:12" ht="12.75" customHeight="1">
      <c r="K110" s="6"/>
      <c r="L110" s="6"/>
    </row>
    <row r="111" spans="11:12" ht="12.75" customHeight="1">
      <c r="K111" s="6"/>
      <c r="L111" s="6"/>
    </row>
    <row r="112" spans="11:12" ht="12.75" customHeight="1">
      <c r="K112" s="6"/>
      <c r="L112" s="6"/>
    </row>
    <row r="113" spans="11:12" ht="12.75" customHeight="1">
      <c r="K113" s="6"/>
      <c r="L113" s="6"/>
    </row>
    <row r="114" spans="11:12" ht="12.75" customHeight="1">
      <c r="K114" s="6"/>
      <c r="L114" s="6"/>
    </row>
    <row r="115" spans="11:12" ht="12.75" customHeight="1">
      <c r="K115" s="6"/>
      <c r="L115" s="6"/>
    </row>
    <row r="116" spans="11:12" ht="12.75" customHeight="1">
      <c r="K116" s="6"/>
      <c r="L116" s="6"/>
    </row>
    <row r="117" spans="11:12" ht="12.75" customHeight="1">
      <c r="K117" s="6"/>
      <c r="L117" s="6"/>
    </row>
    <row r="118" spans="11:12" ht="12.75" customHeight="1">
      <c r="K118" s="6"/>
      <c r="L118" s="6"/>
    </row>
    <row r="119" spans="11:12" ht="12.75" customHeight="1">
      <c r="K119" s="6"/>
      <c r="L119" s="6"/>
    </row>
    <row r="120" spans="11:12" ht="12.75" customHeight="1">
      <c r="K120" s="6"/>
      <c r="L120" s="6"/>
    </row>
    <row r="121" spans="11:12" ht="12.75" customHeight="1">
      <c r="K121" s="6"/>
      <c r="L121" s="6"/>
    </row>
    <row r="122" spans="11:12" ht="12.75" customHeight="1">
      <c r="K122" s="6"/>
      <c r="L122" s="6"/>
    </row>
    <row r="123" spans="11:12" ht="12.75" customHeight="1">
      <c r="K123" s="6"/>
      <c r="L123" s="6"/>
    </row>
    <row r="124" spans="11:12" ht="12.75" customHeight="1">
      <c r="K124" s="6"/>
      <c r="L124" s="6"/>
    </row>
    <row r="125" spans="11:12" ht="12.75" customHeight="1">
      <c r="K125" s="6"/>
      <c r="L125" s="6"/>
    </row>
    <row r="126" spans="11:12" ht="12.75" customHeight="1">
      <c r="K126" s="6"/>
      <c r="L126" s="6"/>
    </row>
    <row r="127" spans="11:12" ht="12.75" customHeight="1">
      <c r="K127" s="6"/>
      <c r="L127" s="6"/>
    </row>
    <row r="128" spans="11:12" ht="12.75" customHeight="1">
      <c r="K128" s="6"/>
      <c r="L128" s="6"/>
    </row>
    <row r="129" spans="11:12" ht="12.75" customHeight="1">
      <c r="K129" s="6"/>
      <c r="L129" s="6"/>
    </row>
    <row r="130" spans="11:12" ht="12.75" customHeight="1">
      <c r="K130" s="6"/>
      <c r="L130" s="6"/>
    </row>
    <row r="131" spans="11:12" ht="12.75" customHeight="1">
      <c r="K131" s="6"/>
      <c r="L131" s="6"/>
    </row>
    <row r="132" spans="11:12" ht="12.75" customHeight="1">
      <c r="K132" s="6"/>
      <c r="L132" s="6"/>
    </row>
    <row r="133" spans="11:12" ht="12.75" customHeight="1">
      <c r="K133" s="6"/>
      <c r="L133" s="6"/>
    </row>
    <row r="134" spans="11:12" ht="12.75" customHeight="1">
      <c r="K134" s="6"/>
      <c r="L134" s="6"/>
    </row>
    <row r="135" spans="11:12" ht="12.75" customHeight="1">
      <c r="K135" s="6"/>
      <c r="L135" s="6"/>
    </row>
    <row r="136" spans="11:12" ht="12.75" customHeight="1">
      <c r="K136" s="6"/>
      <c r="L136" s="6"/>
    </row>
    <row r="137" spans="11:12" ht="12.75" customHeight="1">
      <c r="K137" s="6"/>
      <c r="L137" s="6"/>
    </row>
    <row r="138" spans="11:12" ht="12.75" customHeight="1">
      <c r="K138" s="6"/>
      <c r="L138" s="6"/>
    </row>
    <row r="139" spans="11:12" ht="12.75" customHeight="1">
      <c r="K139" s="6"/>
      <c r="L139" s="6"/>
    </row>
    <row r="140" spans="11:12" ht="12.75" customHeight="1">
      <c r="K140" s="6"/>
      <c r="L140" s="6"/>
    </row>
    <row r="141" spans="11:12" ht="12.75" customHeight="1">
      <c r="K141" s="6"/>
      <c r="L141" s="6"/>
    </row>
    <row r="142" spans="11:12" ht="12.75" customHeight="1">
      <c r="K142" s="6"/>
      <c r="L142" s="6"/>
    </row>
    <row r="143" spans="11:12" ht="12.75" customHeight="1">
      <c r="K143" s="6"/>
      <c r="L143" s="6"/>
    </row>
    <row r="144" spans="11:12" ht="12.75" customHeight="1">
      <c r="K144" s="6"/>
      <c r="L144" s="6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6" r:id="rId4"/>
  <headerFooter alignWithMargins="0">
    <oddHeader>&amp;R&amp;"Arial,Fet"LASTBILAR</oddHeader>
  </headerFooter>
  <legacyDrawing r:id="rId3"/>
  <oleObjects>
    <oleObject progId="Paint.Picture" shapeId="903596" r:id="rId1"/>
    <oleObject progId="Paint.Picture" shapeId="8864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PageLayoutView="0" workbookViewId="0" topLeftCell="A1">
      <selection activeCell="H45" sqref="H45"/>
    </sheetView>
  </sheetViews>
  <sheetFormatPr defaultColWidth="9.140625" defaultRowHeight="12.75" customHeight="1"/>
  <cols>
    <col min="1" max="1" width="27.140625" style="12" customWidth="1"/>
    <col min="2" max="2" width="18.28125" style="12" customWidth="1"/>
    <col min="3" max="3" width="17.7109375" style="12" customWidth="1"/>
    <col min="4" max="4" width="21.8515625" style="12" customWidth="1"/>
    <col min="5" max="5" width="20.57421875" style="12" customWidth="1"/>
    <col min="6" max="6" width="9.57421875" style="12" bestFit="1" customWidth="1"/>
    <col min="7" max="7" width="9.7109375" style="12" bestFit="1" customWidth="1"/>
    <col min="8" max="8" width="9.28125" style="12" bestFit="1" customWidth="1"/>
    <col min="9" max="16384" width="9.140625" style="12" customWidth="1"/>
  </cols>
  <sheetData>
    <row r="1" spans="5:7" s="1" customFormat="1" ht="12.75" customHeight="1">
      <c r="E1" s="56"/>
      <c r="F1" s="6"/>
      <c r="G1" s="6"/>
    </row>
    <row r="2" spans="1:7" s="1" customFormat="1" ht="12.75" customHeight="1">
      <c r="A2" s="13" t="s">
        <v>34</v>
      </c>
      <c r="C2" s="12"/>
      <c r="E2" s="50"/>
      <c r="F2" s="6"/>
      <c r="G2" s="6"/>
    </row>
    <row r="3" spans="1:7" s="1" customFormat="1" ht="12.75" customHeight="1">
      <c r="A3" s="16" t="s">
        <v>187</v>
      </c>
      <c r="E3" s="6"/>
      <c r="F3" s="6"/>
      <c r="G3" s="6"/>
    </row>
    <row r="4" spans="1:7" s="1" customFormat="1" ht="12.75" customHeight="1">
      <c r="A4" s="14" t="s">
        <v>188</v>
      </c>
      <c r="E4" s="6"/>
      <c r="F4" s="6"/>
      <c r="G4" s="6"/>
    </row>
    <row r="5" spans="1:7" s="1" customFormat="1" ht="12.75" customHeight="1">
      <c r="A5" s="9"/>
      <c r="B5" s="9"/>
      <c r="C5" s="9"/>
      <c r="D5" s="9"/>
      <c r="E5" s="6"/>
      <c r="F5" s="6"/>
      <c r="G5" s="6"/>
    </row>
    <row r="6" spans="1:7" s="1" customFormat="1" ht="12.75" customHeight="1">
      <c r="A6" s="28" t="s">
        <v>78</v>
      </c>
      <c r="B6" s="36" t="s">
        <v>15</v>
      </c>
      <c r="C6" s="36" t="s">
        <v>76</v>
      </c>
      <c r="D6" s="36" t="s">
        <v>17</v>
      </c>
      <c r="E6" s="24"/>
      <c r="F6" s="24"/>
      <c r="G6" s="24"/>
    </row>
    <row r="7" spans="1:8" s="1" customFormat="1" ht="12.75" customHeight="1">
      <c r="A7" s="59" t="s">
        <v>79</v>
      </c>
      <c r="B7" s="78">
        <v>129239620.9</v>
      </c>
      <c r="C7" s="111">
        <v>109597</v>
      </c>
      <c r="D7" s="116">
        <f>B7/C7</f>
        <v>1179.225899431554</v>
      </c>
      <c r="E7" s="65"/>
      <c r="F7" s="65"/>
      <c r="G7" s="65"/>
      <c r="H7" s="25"/>
    </row>
    <row r="8" spans="1:8" s="1" customFormat="1" ht="12.75" customHeight="1">
      <c r="A8" s="40" t="s">
        <v>36</v>
      </c>
      <c r="B8" s="78">
        <v>510733192.6</v>
      </c>
      <c r="C8" s="111">
        <v>339306</v>
      </c>
      <c r="D8" s="111">
        <f aca="true" t="shared" si="0" ref="D8:D30">B8/C8</f>
        <v>1505.228886609727</v>
      </c>
      <c r="E8" s="65"/>
      <c r="F8" s="65"/>
      <c r="G8" s="65"/>
      <c r="H8" s="25"/>
    </row>
    <row r="9" spans="1:8" s="1" customFormat="1" ht="12.75" customHeight="1">
      <c r="A9" s="40" t="s">
        <v>37</v>
      </c>
      <c r="B9" s="78">
        <v>117829964.1</v>
      </c>
      <c r="C9" s="111">
        <v>78523</v>
      </c>
      <c r="D9" s="111">
        <f t="shared" si="0"/>
        <v>1500.5789908689173</v>
      </c>
      <c r="E9" s="65"/>
      <c r="F9" s="65"/>
      <c r="G9" s="65"/>
      <c r="H9" s="25"/>
    </row>
    <row r="10" spans="1:8" s="1" customFormat="1" ht="12.75" customHeight="1">
      <c r="A10" s="40" t="s">
        <v>38</v>
      </c>
      <c r="B10" s="78">
        <v>8663877.8</v>
      </c>
      <c r="C10" s="111">
        <v>6878</v>
      </c>
      <c r="D10" s="111">
        <f t="shared" si="0"/>
        <v>1259.6507414946207</v>
      </c>
      <c r="E10" s="65"/>
      <c r="F10" s="65"/>
      <c r="G10" s="65"/>
      <c r="H10" s="25"/>
    </row>
    <row r="11" spans="1:8" s="1" customFormat="1" ht="12.75" customHeight="1">
      <c r="A11" s="40" t="s">
        <v>39</v>
      </c>
      <c r="B11" s="78">
        <v>3316107.5</v>
      </c>
      <c r="C11" s="111">
        <v>2601</v>
      </c>
      <c r="D11" s="111">
        <f t="shared" si="0"/>
        <v>1274.935601691657</v>
      </c>
      <c r="E11" s="65"/>
      <c r="F11" s="65"/>
      <c r="G11" s="65"/>
      <c r="H11" s="25"/>
    </row>
    <row r="12" spans="1:8" s="1" customFormat="1" ht="12.75" customHeight="1">
      <c r="A12" s="40" t="s">
        <v>40</v>
      </c>
      <c r="B12" s="78">
        <v>3088182.2</v>
      </c>
      <c r="C12" s="111">
        <v>2267</v>
      </c>
      <c r="D12" s="111">
        <f t="shared" si="0"/>
        <v>1362.2329951477725</v>
      </c>
      <c r="E12" s="65"/>
      <c r="F12" s="65"/>
      <c r="G12" s="65"/>
      <c r="H12" s="25"/>
    </row>
    <row r="13" spans="1:8" s="1" customFormat="1" ht="12.75" customHeight="1">
      <c r="A13" s="40" t="s">
        <v>41</v>
      </c>
      <c r="B13" s="78">
        <v>2529095.8</v>
      </c>
      <c r="C13" s="111">
        <v>1892</v>
      </c>
      <c r="D13" s="111">
        <f t="shared" si="0"/>
        <v>1336.7313953488372</v>
      </c>
      <c r="E13" s="65"/>
      <c r="F13" s="65"/>
      <c r="G13" s="65"/>
      <c r="H13" s="25"/>
    </row>
    <row r="14" spans="1:8" s="1" customFormat="1" ht="12.75" customHeight="1">
      <c r="A14" s="40" t="s">
        <v>42</v>
      </c>
      <c r="B14" s="78">
        <v>2264198.1</v>
      </c>
      <c r="C14" s="111">
        <v>1499</v>
      </c>
      <c r="D14" s="111">
        <f t="shared" si="0"/>
        <v>1510.4723815877253</v>
      </c>
      <c r="E14" s="65"/>
      <c r="F14" s="65"/>
      <c r="G14" s="65"/>
      <c r="H14" s="25"/>
    </row>
    <row r="15" spans="1:8" s="1" customFormat="1" ht="12.75" customHeight="1">
      <c r="A15" s="40" t="s">
        <v>43</v>
      </c>
      <c r="B15" s="78">
        <v>8684306.2</v>
      </c>
      <c r="C15" s="111">
        <v>4688</v>
      </c>
      <c r="D15" s="111">
        <f t="shared" si="0"/>
        <v>1852.454394197952</v>
      </c>
      <c r="E15" s="65"/>
      <c r="F15" s="65"/>
      <c r="G15" s="65"/>
      <c r="H15" s="25"/>
    </row>
    <row r="16" spans="1:8" s="1" customFormat="1" ht="12.75" customHeight="1">
      <c r="A16" s="40" t="s">
        <v>44</v>
      </c>
      <c r="B16" s="78">
        <v>5652969.7</v>
      </c>
      <c r="C16" s="111">
        <v>3605</v>
      </c>
      <c r="D16" s="111">
        <f t="shared" si="0"/>
        <v>1568.0914563106796</v>
      </c>
      <c r="E16" s="65"/>
      <c r="F16" s="65"/>
      <c r="G16" s="65"/>
      <c r="H16" s="25"/>
    </row>
    <row r="17" spans="1:8" s="1" customFormat="1" ht="12.75" customHeight="1">
      <c r="A17" s="40" t="s">
        <v>45</v>
      </c>
      <c r="B17" s="78">
        <v>6359021.8</v>
      </c>
      <c r="C17" s="111">
        <v>3542</v>
      </c>
      <c r="D17" s="111">
        <f t="shared" si="0"/>
        <v>1795.3195369847542</v>
      </c>
      <c r="E17" s="65"/>
      <c r="F17" s="65"/>
      <c r="G17" s="65"/>
      <c r="H17" s="25"/>
    </row>
    <row r="18" spans="1:8" s="1" customFormat="1" ht="12.75" customHeight="1">
      <c r="A18" s="40" t="s">
        <v>46</v>
      </c>
      <c r="B18" s="78">
        <v>9671824.9</v>
      </c>
      <c r="C18" s="111">
        <v>4623</v>
      </c>
      <c r="D18" s="111">
        <f t="shared" si="0"/>
        <v>2092.11008003461</v>
      </c>
      <c r="E18" s="65"/>
      <c r="F18" s="65"/>
      <c r="G18" s="65"/>
      <c r="H18" s="25"/>
    </row>
    <row r="19" spans="1:8" s="1" customFormat="1" ht="12.75" customHeight="1">
      <c r="A19" s="40" t="s">
        <v>47</v>
      </c>
      <c r="B19" s="78">
        <v>12006574.1</v>
      </c>
      <c r="C19" s="111">
        <v>4751</v>
      </c>
      <c r="D19" s="111">
        <f t="shared" si="0"/>
        <v>2527.16777520522</v>
      </c>
      <c r="E19" s="65"/>
      <c r="F19" s="65"/>
      <c r="G19" s="65"/>
      <c r="H19" s="25"/>
    </row>
    <row r="20" spans="1:8" s="1" customFormat="1" ht="12.75" customHeight="1">
      <c r="A20" s="40" t="s">
        <v>48</v>
      </c>
      <c r="B20" s="78">
        <v>15359867.5</v>
      </c>
      <c r="C20" s="111">
        <v>4543</v>
      </c>
      <c r="D20" s="111">
        <f t="shared" si="0"/>
        <v>3380.996588157605</v>
      </c>
      <c r="E20" s="65"/>
      <c r="F20" s="65"/>
      <c r="G20" s="65"/>
      <c r="H20" s="25"/>
    </row>
    <row r="21" spans="1:8" s="1" customFormat="1" ht="12.75" customHeight="1">
      <c r="A21" s="40" t="s">
        <v>49</v>
      </c>
      <c r="B21" s="78">
        <v>17406522.6</v>
      </c>
      <c r="C21" s="111">
        <v>3698</v>
      </c>
      <c r="D21" s="111">
        <f t="shared" si="0"/>
        <v>4707.009897241753</v>
      </c>
      <c r="E21" s="65"/>
      <c r="F21" s="65"/>
      <c r="G21" s="65"/>
      <c r="H21" s="25"/>
    </row>
    <row r="22" spans="1:8" s="1" customFormat="1" ht="12.75" customHeight="1">
      <c r="A22" s="40" t="s">
        <v>50</v>
      </c>
      <c r="B22" s="78">
        <v>16822095.1</v>
      </c>
      <c r="C22" s="111">
        <v>3437</v>
      </c>
      <c r="D22" s="111">
        <f t="shared" si="0"/>
        <v>4894.412307244691</v>
      </c>
      <c r="E22" s="65"/>
      <c r="F22" s="65"/>
      <c r="G22" s="65"/>
      <c r="H22" s="25"/>
    </row>
    <row r="23" spans="1:8" s="1" customFormat="1" ht="12.75" customHeight="1">
      <c r="A23" s="40" t="s">
        <v>51</v>
      </c>
      <c r="B23" s="78">
        <v>29191359.5</v>
      </c>
      <c r="C23" s="111">
        <v>4984</v>
      </c>
      <c r="D23" s="111">
        <f t="shared" si="0"/>
        <v>5857.014345906902</v>
      </c>
      <c r="E23" s="65"/>
      <c r="F23" s="65"/>
      <c r="G23" s="65"/>
      <c r="H23" s="25"/>
    </row>
    <row r="24" spans="1:8" s="1" customFormat="1" ht="12.75" customHeight="1">
      <c r="A24" s="40" t="s">
        <v>52</v>
      </c>
      <c r="B24" s="78">
        <v>64574318.7</v>
      </c>
      <c r="C24" s="111">
        <v>9437</v>
      </c>
      <c r="D24" s="111">
        <f t="shared" si="0"/>
        <v>6842.674441029989</v>
      </c>
      <c r="E24" s="65"/>
      <c r="F24" s="65"/>
      <c r="G24" s="65"/>
      <c r="H24" s="25"/>
    </row>
    <row r="25" spans="1:8" s="1" customFormat="1" ht="12.75" customHeight="1">
      <c r="A25" s="40" t="s">
        <v>53</v>
      </c>
      <c r="B25" s="78">
        <v>59778850</v>
      </c>
      <c r="C25" s="111">
        <v>9552</v>
      </c>
      <c r="D25" s="111">
        <f t="shared" si="0"/>
        <v>6258.254815745394</v>
      </c>
      <c r="E25" s="65"/>
      <c r="F25" s="65"/>
      <c r="G25" s="65"/>
      <c r="H25" s="25"/>
    </row>
    <row r="26" spans="1:8" s="1" customFormat="1" ht="12.75" customHeight="1">
      <c r="A26" s="40" t="s">
        <v>54</v>
      </c>
      <c r="B26" s="78">
        <v>30111897.7</v>
      </c>
      <c r="C26" s="111">
        <v>5481</v>
      </c>
      <c r="D26" s="111">
        <f t="shared" si="0"/>
        <v>5493.869312169312</v>
      </c>
      <c r="E26" s="65"/>
      <c r="F26" s="65"/>
      <c r="G26" s="65"/>
      <c r="H26" s="25"/>
    </row>
    <row r="27" spans="1:8" s="1" customFormat="1" ht="12.75" customHeight="1">
      <c r="A27" s="40" t="s">
        <v>55</v>
      </c>
      <c r="B27" s="78">
        <v>41004614.9</v>
      </c>
      <c r="C27" s="111">
        <v>6318</v>
      </c>
      <c r="D27" s="111">
        <f t="shared" si="0"/>
        <v>6490.1258151313705</v>
      </c>
      <c r="E27" s="65"/>
      <c r="F27" s="65"/>
      <c r="G27" s="65"/>
      <c r="H27" s="25"/>
    </row>
    <row r="28" spans="1:8" s="1" customFormat="1" ht="12.75" customHeight="1">
      <c r="A28" s="40" t="s">
        <v>56</v>
      </c>
      <c r="B28" s="78">
        <v>79472798.5</v>
      </c>
      <c r="C28" s="111">
        <v>11337</v>
      </c>
      <c r="D28" s="111">
        <f t="shared" si="0"/>
        <v>7010.037796595219</v>
      </c>
      <c r="E28" s="65"/>
      <c r="F28" s="65"/>
      <c r="G28" s="65"/>
      <c r="H28" s="25"/>
    </row>
    <row r="29" spans="1:8" s="1" customFormat="1" ht="12.75" customHeight="1">
      <c r="A29" s="40" t="s">
        <v>9</v>
      </c>
      <c r="B29" s="65">
        <v>255442.9</v>
      </c>
      <c r="C29" s="123">
        <v>205</v>
      </c>
      <c r="D29" s="111">
        <f t="shared" si="0"/>
        <v>1246.0629268292682</v>
      </c>
      <c r="E29" s="65"/>
      <c r="F29" s="65"/>
      <c r="G29" s="65"/>
      <c r="H29" s="25"/>
    </row>
    <row r="30" spans="1:7" s="67" customFormat="1" ht="12.75" customHeight="1">
      <c r="A30" s="53" t="s">
        <v>13</v>
      </c>
      <c r="B30" s="79">
        <f>SUM(B7:B29)</f>
        <v>1174016703.1000004</v>
      </c>
      <c r="C30" s="79">
        <f>SUM(C7:C29)</f>
        <v>622764</v>
      </c>
      <c r="D30" s="61">
        <f t="shared" si="0"/>
        <v>1885.17111313435</v>
      </c>
      <c r="E30" s="89"/>
      <c r="F30" s="89"/>
      <c r="G30" s="65"/>
    </row>
    <row r="31" spans="1:7" s="1" customFormat="1" ht="12.75" customHeight="1">
      <c r="A31" s="22"/>
      <c r="C31" s="33"/>
      <c r="E31" s="6"/>
      <c r="F31" s="6"/>
      <c r="G31" s="6"/>
    </row>
    <row r="32" spans="5:7" s="1" customFormat="1" ht="12.75" customHeight="1">
      <c r="E32" s="6"/>
      <c r="F32" s="6"/>
      <c r="G32" s="6"/>
    </row>
    <row r="33" spans="4:10" s="1" customFormat="1" ht="12.75" customHeight="1">
      <c r="D33" s="56"/>
      <c r="E33" s="56"/>
      <c r="F33" s="6"/>
      <c r="G33" s="6"/>
      <c r="H33" s="6"/>
      <c r="I33" s="12"/>
      <c r="J33" s="12"/>
    </row>
    <row r="34" spans="1:8" ht="12.75" customHeight="1">
      <c r="A34" s="13" t="s">
        <v>35</v>
      </c>
      <c r="F34" s="50"/>
      <c r="G34" s="50"/>
      <c r="H34" s="50"/>
    </row>
    <row r="35" spans="1:8" ht="12.75" customHeight="1">
      <c r="A35" s="16" t="s">
        <v>205</v>
      </c>
      <c r="F35" s="50"/>
      <c r="G35" s="50"/>
      <c r="H35" s="50"/>
    </row>
    <row r="36" spans="1:8" ht="12.75" customHeight="1">
      <c r="A36" s="14" t="s">
        <v>206</v>
      </c>
      <c r="F36" s="50"/>
      <c r="G36" s="50"/>
      <c r="H36" s="50"/>
    </row>
    <row r="37" spans="1:8" ht="12.75" customHeight="1">
      <c r="A37" s="9"/>
      <c r="B37" s="48"/>
      <c r="C37" s="48"/>
      <c r="D37" s="48"/>
      <c r="E37" s="50"/>
      <c r="F37" s="50"/>
      <c r="G37" s="50"/>
      <c r="H37" s="50"/>
    </row>
    <row r="38" spans="1:8" ht="12.75" customHeight="1">
      <c r="A38" s="2" t="s">
        <v>80</v>
      </c>
      <c r="B38" s="36" t="s">
        <v>15</v>
      </c>
      <c r="C38" s="36" t="s">
        <v>76</v>
      </c>
      <c r="D38" s="36" t="s">
        <v>17</v>
      </c>
      <c r="E38" s="3"/>
      <c r="F38" s="49"/>
      <c r="G38" s="49"/>
      <c r="H38" s="50"/>
    </row>
    <row r="39" spans="1:9" s="1" customFormat="1" ht="12.75" customHeight="1">
      <c r="A39" s="51" t="s">
        <v>30</v>
      </c>
      <c r="B39" s="85">
        <v>272881991.5</v>
      </c>
      <c r="C39" s="85">
        <v>184398</v>
      </c>
      <c r="D39" s="110">
        <f>B39/C39</f>
        <v>1479.8533145695724</v>
      </c>
      <c r="E39" s="64"/>
      <c r="F39" s="65"/>
      <c r="G39" s="64"/>
      <c r="H39" s="64"/>
      <c r="I39" s="25"/>
    </row>
    <row r="40" spans="1:9" s="1" customFormat="1" ht="12.75" customHeight="1">
      <c r="A40" s="52" t="s">
        <v>31</v>
      </c>
      <c r="B40" s="85">
        <v>674782837.1</v>
      </c>
      <c r="C40" s="85">
        <v>388125</v>
      </c>
      <c r="D40" s="110">
        <f aca="true" t="shared" si="1" ref="D40:D48">B40/C40</f>
        <v>1738.5709168438004</v>
      </c>
      <c r="E40" s="64"/>
      <c r="F40" s="65"/>
      <c r="G40" s="64"/>
      <c r="H40" s="64"/>
      <c r="I40" s="25"/>
    </row>
    <row r="41" spans="1:9" s="1" customFormat="1" ht="12.75" customHeight="1">
      <c r="A41" s="52" t="s">
        <v>81</v>
      </c>
      <c r="B41" s="85">
        <v>49648208.5</v>
      </c>
      <c r="C41" s="85">
        <v>8151</v>
      </c>
      <c r="D41" s="110">
        <f t="shared" si="1"/>
        <v>6091.057354925776</v>
      </c>
      <c r="E41" s="64"/>
      <c r="F41" s="65"/>
      <c r="G41" s="64"/>
      <c r="H41" s="64"/>
      <c r="I41" s="25"/>
    </row>
    <row r="42" spans="1:9" s="1" customFormat="1" ht="12.75" customHeight="1">
      <c r="A42" s="52" t="s">
        <v>82</v>
      </c>
      <c r="B42" s="85">
        <v>27000955.6</v>
      </c>
      <c r="C42" s="85">
        <v>2253</v>
      </c>
      <c r="D42" s="110">
        <f t="shared" si="1"/>
        <v>11984.445450510431</v>
      </c>
      <c r="E42" s="64"/>
      <c r="F42" s="65"/>
      <c r="G42" s="64"/>
      <c r="H42" s="64"/>
      <c r="I42" s="25"/>
    </row>
    <row r="43" spans="1:9" s="1" customFormat="1" ht="12.75" customHeight="1">
      <c r="A43" s="52" t="s">
        <v>32</v>
      </c>
      <c r="B43" s="85">
        <v>15122654.2</v>
      </c>
      <c r="C43" s="85">
        <v>2662</v>
      </c>
      <c r="D43" s="110">
        <f t="shared" si="1"/>
        <v>5680.936964688204</v>
      </c>
      <c r="E43" s="64"/>
      <c r="F43" s="65"/>
      <c r="G43" s="64"/>
      <c r="H43" s="64"/>
      <c r="I43" s="25"/>
    </row>
    <row r="44" spans="1:9" s="1" customFormat="1" ht="12.75" customHeight="1">
      <c r="A44" s="52" t="s">
        <v>83</v>
      </c>
      <c r="B44" s="85">
        <v>5287090.5</v>
      </c>
      <c r="C44" s="85">
        <v>692</v>
      </c>
      <c r="D44" s="110">
        <f t="shared" si="1"/>
        <v>7640.304190751445</v>
      </c>
      <c r="E44" s="64"/>
      <c r="F44" s="65"/>
      <c r="G44" s="64"/>
      <c r="H44" s="64"/>
      <c r="I44" s="25"/>
    </row>
    <row r="45" spans="1:9" s="1" customFormat="1" ht="12.75" customHeight="1">
      <c r="A45" s="52" t="s">
        <v>33</v>
      </c>
      <c r="B45" s="85">
        <v>81901389.7</v>
      </c>
      <c r="C45" s="85">
        <v>10898</v>
      </c>
      <c r="D45" s="110">
        <f t="shared" si="1"/>
        <v>7515.267911543403</v>
      </c>
      <c r="E45" s="64"/>
      <c r="F45" s="65"/>
      <c r="G45" s="64"/>
      <c r="H45" s="64"/>
      <c r="I45" s="25"/>
    </row>
    <row r="46" spans="1:9" s="1" customFormat="1" ht="12.75" customHeight="1">
      <c r="A46" s="92" t="s">
        <v>84</v>
      </c>
      <c r="B46" s="85">
        <v>5526735.4</v>
      </c>
      <c r="C46" s="85">
        <v>1766</v>
      </c>
      <c r="D46" s="110">
        <f t="shared" si="1"/>
        <v>3129.52174405436</v>
      </c>
      <c r="E46" s="64"/>
      <c r="F46" s="65"/>
      <c r="G46" s="64"/>
      <c r="H46" s="64"/>
      <c r="I46" s="25"/>
    </row>
    <row r="47" spans="1:9" s="1" customFormat="1" ht="12.75" customHeight="1">
      <c r="A47" s="52" t="s">
        <v>74</v>
      </c>
      <c r="B47" s="85">
        <v>96800139.6</v>
      </c>
      <c r="C47" s="85">
        <v>32662</v>
      </c>
      <c r="D47" s="110">
        <f t="shared" si="1"/>
        <v>2963.6929643010226</v>
      </c>
      <c r="E47" s="64"/>
      <c r="F47" s="65"/>
      <c r="G47" s="64"/>
      <c r="H47" s="64"/>
      <c r="I47" s="25"/>
    </row>
    <row r="48" spans="1:9" s="67" customFormat="1" ht="12.75" customHeight="1">
      <c r="A48" s="53" t="s">
        <v>13</v>
      </c>
      <c r="B48" s="79">
        <f>B39+B40+B42+B43+B45+B46+B47</f>
        <v>1174016703.1000001</v>
      </c>
      <c r="C48" s="79">
        <f>C39+C40+C42+C43+C45+C46+C47</f>
        <v>622764</v>
      </c>
      <c r="D48" s="125">
        <f t="shared" si="1"/>
        <v>1885.1711131343498</v>
      </c>
      <c r="E48" s="89"/>
      <c r="F48" s="89"/>
      <c r="G48" s="74"/>
      <c r="H48" s="74"/>
      <c r="I48" s="25"/>
    </row>
    <row r="49" spans="1:8" s="1" customFormat="1" ht="12.75" customHeight="1">
      <c r="A49" s="22"/>
      <c r="B49" s="89"/>
      <c r="F49" s="6"/>
      <c r="G49" s="6"/>
      <c r="H49" s="6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4"/>
  <headerFooter alignWithMargins="0">
    <oddHeader>&amp;R&amp;"Arial,Fet"LASTBILAR</oddHeader>
  </headerFooter>
  <legacyDrawing r:id="rId3"/>
  <oleObjects>
    <oleObject progId="Paint.Picture" shapeId="903593" r:id="rId1"/>
    <oleObject progId="Paint.Picture" shapeId="91595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zoomScalePageLayoutView="0" workbookViewId="0" topLeftCell="A1">
      <selection activeCell="L45" sqref="K45:L45"/>
    </sheetView>
  </sheetViews>
  <sheetFormatPr defaultColWidth="9.140625" defaultRowHeight="12.75" customHeight="1"/>
  <cols>
    <col min="1" max="1" width="18.57421875" style="32" customWidth="1"/>
    <col min="2" max="4" width="15.7109375" style="1" customWidth="1"/>
    <col min="5" max="5" width="13.8515625" style="6" customWidth="1"/>
    <col min="6" max="6" width="13.7109375" style="1" customWidth="1"/>
    <col min="7" max="7" width="9.140625" style="1" customWidth="1"/>
    <col min="8" max="8" width="11.57421875" style="1" customWidth="1"/>
    <col min="9" max="16384" width="9.140625" style="1" customWidth="1"/>
  </cols>
  <sheetData>
    <row r="1" ht="12.75" customHeight="1">
      <c r="D1" s="56"/>
    </row>
    <row r="2" spans="1:3" ht="12.75" customHeight="1">
      <c r="A2" s="13" t="s">
        <v>85</v>
      </c>
      <c r="B2" s="12"/>
      <c r="C2" s="12"/>
    </row>
    <row r="3" spans="1:3" ht="12.75" customHeight="1">
      <c r="A3" s="16" t="s">
        <v>195</v>
      </c>
      <c r="B3" s="12"/>
      <c r="C3" s="12"/>
    </row>
    <row r="4" spans="1:3" ht="12.75" customHeight="1">
      <c r="A4" s="14" t="s">
        <v>196</v>
      </c>
      <c r="B4" s="12"/>
      <c r="C4" s="12"/>
    </row>
    <row r="5" spans="1:4" ht="12.75" customHeight="1">
      <c r="A5" s="9"/>
      <c r="B5" s="48"/>
      <c r="C5" s="48"/>
      <c r="D5" s="9"/>
    </row>
    <row r="6" spans="1:4" ht="12.75" customHeight="1">
      <c r="A6" s="6" t="s">
        <v>22</v>
      </c>
      <c r="B6" s="5" t="s">
        <v>144</v>
      </c>
      <c r="C6" s="5" t="s">
        <v>99</v>
      </c>
      <c r="D6" s="5" t="s">
        <v>146</v>
      </c>
    </row>
    <row r="7" spans="1:4" ht="12.75" customHeight="1">
      <c r="A7" s="72" t="s">
        <v>100</v>
      </c>
      <c r="B7" s="8" t="s">
        <v>145</v>
      </c>
      <c r="C7" s="8"/>
      <c r="D7" s="8" t="s">
        <v>25</v>
      </c>
    </row>
    <row r="8" spans="1:10" ht="12.75" customHeight="1">
      <c r="A8" s="180" t="s">
        <v>175</v>
      </c>
      <c r="B8" s="41">
        <v>1108509</v>
      </c>
      <c r="C8" s="111">
        <v>936</v>
      </c>
      <c r="D8" s="111">
        <f aca="true" t="shared" si="0" ref="D8:D27">B8/C8</f>
        <v>1184.304487179487</v>
      </c>
      <c r="E8" s="91"/>
      <c r="G8" s="68"/>
      <c r="I8" s="96"/>
      <c r="J8" s="96"/>
    </row>
    <row r="9" spans="1:10" ht="12.75" customHeight="1">
      <c r="A9" s="40">
        <v>1993</v>
      </c>
      <c r="B9" s="41">
        <v>156074.3</v>
      </c>
      <c r="C9" s="111">
        <v>84</v>
      </c>
      <c r="D9" s="111">
        <f t="shared" si="0"/>
        <v>1858.0273809523808</v>
      </c>
      <c r="E9" s="91"/>
      <c r="G9" s="68"/>
      <c r="I9" s="96"/>
      <c r="J9" s="96"/>
    </row>
    <row r="10" spans="1:10" ht="12.75" customHeight="1">
      <c r="A10" s="40">
        <v>1994</v>
      </c>
      <c r="B10" s="41">
        <v>143661.3</v>
      </c>
      <c r="C10" s="111">
        <v>68</v>
      </c>
      <c r="D10" s="111">
        <f t="shared" si="0"/>
        <v>2112.666176470588</v>
      </c>
      <c r="E10" s="91"/>
      <c r="G10" s="68"/>
      <c r="I10" s="96"/>
      <c r="J10" s="96"/>
    </row>
    <row r="11" spans="1:10" ht="12.75" customHeight="1">
      <c r="A11" s="40">
        <v>1995</v>
      </c>
      <c r="B11" s="41">
        <v>828949.9</v>
      </c>
      <c r="C11" s="111">
        <v>282</v>
      </c>
      <c r="D11" s="111">
        <f t="shared" si="0"/>
        <v>2939.5386524822698</v>
      </c>
      <c r="E11" s="91"/>
      <c r="G11" s="68"/>
      <c r="I11" s="96"/>
      <c r="J11" s="96"/>
    </row>
    <row r="12" spans="1:10" ht="12.75" customHeight="1">
      <c r="A12" s="40">
        <v>1996</v>
      </c>
      <c r="B12" s="41">
        <v>1138654.1</v>
      </c>
      <c r="C12" s="111">
        <v>361</v>
      </c>
      <c r="D12" s="111">
        <f t="shared" si="0"/>
        <v>3154.16648199446</v>
      </c>
      <c r="E12" s="91"/>
      <c r="G12" s="68"/>
      <c r="I12" s="96"/>
      <c r="J12" s="96"/>
    </row>
    <row r="13" spans="1:10" ht="12.75" customHeight="1">
      <c r="A13" s="40">
        <v>1997</v>
      </c>
      <c r="B13" s="41">
        <v>2230104</v>
      </c>
      <c r="C13" s="111">
        <v>584</v>
      </c>
      <c r="D13" s="111">
        <f t="shared" si="0"/>
        <v>3818.671232876712</v>
      </c>
      <c r="E13" s="65"/>
      <c r="G13" s="68"/>
      <c r="I13" s="96"/>
      <c r="J13" s="96"/>
    </row>
    <row r="14" spans="1:10" ht="12.75" customHeight="1">
      <c r="A14" s="40">
        <v>1998</v>
      </c>
      <c r="B14" s="41">
        <v>2569943.3</v>
      </c>
      <c r="C14" s="111">
        <v>622</v>
      </c>
      <c r="D14" s="111">
        <f t="shared" si="0"/>
        <v>4131.741639871382</v>
      </c>
      <c r="E14" s="91"/>
      <c r="G14" s="68"/>
      <c r="I14" s="96"/>
      <c r="J14" s="96"/>
    </row>
    <row r="15" spans="1:10" ht="12.75" customHeight="1">
      <c r="A15" s="40">
        <v>1999</v>
      </c>
      <c r="B15" s="41">
        <v>4186517.7</v>
      </c>
      <c r="C15" s="111">
        <v>852</v>
      </c>
      <c r="D15" s="111">
        <f t="shared" si="0"/>
        <v>4913.753169014085</v>
      </c>
      <c r="E15" s="91"/>
      <c r="G15" s="68"/>
      <c r="I15" s="96"/>
      <c r="J15" s="96"/>
    </row>
    <row r="16" spans="1:10" ht="12.75" customHeight="1">
      <c r="A16" s="40">
        <v>2000</v>
      </c>
      <c r="B16" s="41">
        <v>4191565.1</v>
      </c>
      <c r="C16" s="111">
        <v>917</v>
      </c>
      <c r="D16" s="111">
        <f t="shared" si="0"/>
        <v>4570.9543075245365</v>
      </c>
      <c r="E16" s="91"/>
      <c r="G16" s="68"/>
      <c r="I16" s="96"/>
      <c r="J16" s="96"/>
    </row>
    <row r="17" spans="1:10" ht="12.75" customHeight="1">
      <c r="A17" s="40">
        <v>2001</v>
      </c>
      <c r="B17" s="41">
        <v>6249172.6</v>
      </c>
      <c r="C17" s="111">
        <v>1162</v>
      </c>
      <c r="D17" s="111">
        <f t="shared" si="0"/>
        <v>5377.94543889845</v>
      </c>
      <c r="E17" s="65"/>
      <c r="G17" s="68"/>
      <c r="I17" s="96"/>
      <c r="J17" s="96"/>
    </row>
    <row r="18" spans="1:10" ht="12.75" customHeight="1">
      <c r="A18" s="40">
        <v>2002</v>
      </c>
      <c r="B18" s="41">
        <v>5452015.5</v>
      </c>
      <c r="C18" s="111">
        <v>965</v>
      </c>
      <c r="D18" s="111">
        <f t="shared" si="0"/>
        <v>5649.756994818653</v>
      </c>
      <c r="E18" s="65"/>
      <c r="G18" s="68"/>
      <c r="I18" s="96"/>
      <c r="J18" s="96"/>
    </row>
    <row r="19" spans="1:10" ht="12.75" customHeight="1">
      <c r="A19" s="40">
        <v>2003</v>
      </c>
      <c r="B19" s="41">
        <v>7490540.3</v>
      </c>
      <c r="C19" s="111">
        <v>1192</v>
      </c>
      <c r="D19" s="111">
        <f t="shared" si="0"/>
        <v>6284.010318791946</v>
      </c>
      <c r="E19" s="65"/>
      <c r="G19" s="68"/>
      <c r="I19" s="96"/>
      <c r="J19" s="96"/>
    </row>
    <row r="20" spans="1:10" ht="12.75" customHeight="1">
      <c r="A20" s="40">
        <v>2004</v>
      </c>
      <c r="B20" s="41">
        <v>7377030.5</v>
      </c>
      <c r="C20" s="111">
        <v>1087</v>
      </c>
      <c r="D20" s="111">
        <f t="shared" si="0"/>
        <v>6786.596596136154</v>
      </c>
      <c r="E20" s="65"/>
      <c r="G20" s="68"/>
      <c r="I20" s="96"/>
      <c r="J20" s="96"/>
    </row>
    <row r="21" spans="1:10" ht="12.75" customHeight="1">
      <c r="A21" s="40">
        <v>2005</v>
      </c>
      <c r="B21" s="41">
        <v>9755357</v>
      </c>
      <c r="C21" s="111">
        <v>1300</v>
      </c>
      <c r="D21" s="111">
        <f t="shared" si="0"/>
        <v>7504.120769230769</v>
      </c>
      <c r="E21" s="65"/>
      <c r="G21" s="68"/>
      <c r="I21" s="96"/>
      <c r="J21" s="96"/>
    </row>
    <row r="22" spans="1:10" ht="12.75" customHeight="1">
      <c r="A22" s="40">
        <v>2006</v>
      </c>
      <c r="B22" s="41">
        <v>9099930.1</v>
      </c>
      <c r="C22" s="111">
        <v>1253</v>
      </c>
      <c r="D22" s="111">
        <f t="shared" si="0"/>
        <v>7262.514046288907</v>
      </c>
      <c r="E22" s="65"/>
      <c r="G22" s="68"/>
      <c r="I22" s="96"/>
      <c r="J22" s="96"/>
    </row>
    <row r="23" spans="1:10" ht="12.75" customHeight="1">
      <c r="A23" s="40">
        <v>2007</v>
      </c>
      <c r="B23" s="41">
        <v>7829480.5</v>
      </c>
      <c r="C23" s="111">
        <v>1068</v>
      </c>
      <c r="D23" s="111">
        <f t="shared" si="0"/>
        <v>7330.97425093633</v>
      </c>
      <c r="E23" s="65"/>
      <c r="G23" s="68"/>
      <c r="I23" s="96"/>
      <c r="J23" s="96"/>
    </row>
    <row r="24" spans="1:10" ht="12.75" customHeight="1">
      <c r="A24" s="40">
        <v>2008</v>
      </c>
      <c r="B24" s="41">
        <v>8706086.8</v>
      </c>
      <c r="C24" s="111">
        <v>1174</v>
      </c>
      <c r="D24" s="111">
        <f t="shared" si="0"/>
        <v>7415.746848381602</v>
      </c>
      <c r="E24" s="65"/>
      <c r="G24" s="68"/>
      <c r="I24" s="96"/>
      <c r="J24" s="96"/>
    </row>
    <row r="25" spans="1:10" ht="12.75" customHeight="1">
      <c r="A25" s="40">
        <v>2009</v>
      </c>
      <c r="B25" s="41">
        <v>8928581</v>
      </c>
      <c r="C25" s="111">
        <v>1246</v>
      </c>
      <c r="D25" s="111">
        <f t="shared" si="0"/>
        <v>7165.795345104334</v>
      </c>
      <c r="E25" s="91"/>
      <c r="G25" s="68"/>
      <c r="I25" s="96"/>
      <c r="J25" s="96"/>
    </row>
    <row r="26" spans="1:9" ht="12.75" customHeight="1">
      <c r="A26" s="40">
        <v>2010</v>
      </c>
      <c r="B26" s="41">
        <v>6074055.2</v>
      </c>
      <c r="C26" s="111">
        <v>1613</v>
      </c>
      <c r="D26" s="111">
        <f t="shared" si="0"/>
        <v>3765.688282703038</v>
      </c>
      <c r="E26" s="91"/>
      <c r="G26" s="68"/>
      <c r="I26" s="96"/>
    </row>
    <row r="27" spans="1:5" ht="12.75" customHeight="1">
      <c r="A27" s="40">
        <v>2011</v>
      </c>
      <c r="B27" s="78">
        <v>94251.2</v>
      </c>
      <c r="C27" s="78">
        <v>144</v>
      </c>
      <c r="D27" s="111">
        <f t="shared" si="0"/>
        <v>654.5222222222222</v>
      </c>
      <c r="E27" s="91"/>
    </row>
    <row r="28" spans="1:9" s="67" customFormat="1" ht="12.75" customHeight="1">
      <c r="A28" s="60" t="s">
        <v>13</v>
      </c>
      <c r="B28" s="79">
        <f>SUM(B8:B27)</f>
        <v>93610479.39999999</v>
      </c>
      <c r="C28" s="61">
        <f>SUM(C8:C27)</f>
        <v>16910</v>
      </c>
      <c r="D28" s="61">
        <f>B28/C28</f>
        <v>5535.805996451803</v>
      </c>
      <c r="E28" s="66"/>
      <c r="F28" s="66"/>
      <c r="G28" s="68"/>
      <c r="H28" s="68"/>
      <c r="I28" s="96"/>
    </row>
    <row r="31" ht="12.75" customHeight="1">
      <c r="C31" s="33"/>
    </row>
    <row r="32" spans="1:11" s="12" customFormat="1" ht="12.75" customHeight="1">
      <c r="A32" s="13" t="s">
        <v>86</v>
      </c>
      <c r="B32" s="55"/>
      <c r="C32" s="55"/>
      <c r="H32" s="50"/>
      <c r="I32" s="50"/>
      <c r="J32" s="50"/>
      <c r="K32" s="50"/>
    </row>
    <row r="33" spans="1:11" s="12" customFormat="1" ht="12.75" customHeight="1">
      <c r="A33" s="16" t="s">
        <v>193</v>
      </c>
      <c r="H33" s="50"/>
      <c r="I33" s="50"/>
      <c r="J33" s="50"/>
      <c r="K33" s="50"/>
    </row>
    <row r="34" spans="1:11" s="12" customFormat="1" ht="12.75" customHeight="1">
      <c r="A34" s="15" t="s">
        <v>194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3" s="12" customFormat="1" ht="12.75" customHeight="1">
      <c r="A35" s="9"/>
      <c r="B35" s="48"/>
      <c r="C35" s="48"/>
      <c r="D35" s="48"/>
      <c r="E35" s="50"/>
      <c r="F35" s="50"/>
      <c r="G35" s="50"/>
      <c r="H35" s="50"/>
      <c r="I35" s="50"/>
      <c r="J35" s="50"/>
      <c r="K35" s="50"/>
      <c r="L35" s="50"/>
      <c r="M35" s="50"/>
    </row>
    <row r="36" spans="1:13" s="12" customFormat="1" ht="12.75" customHeight="1">
      <c r="A36" s="2" t="s">
        <v>87</v>
      </c>
      <c r="B36" s="28" t="s">
        <v>15</v>
      </c>
      <c r="C36" s="36" t="s">
        <v>99</v>
      </c>
      <c r="D36" s="36" t="s">
        <v>17</v>
      </c>
      <c r="E36" s="5"/>
      <c r="F36" s="50"/>
      <c r="G36" s="5"/>
      <c r="H36" s="50"/>
      <c r="I36" s="4"/>
      <c r="J36" s="50"/>
      <c r="K36" s="50"/>
      <c r="L36" s="50"/>
      <c r="M36" s="50"/>
    </row>
    <row r="37" spans="1:14" ht="12.75" customHeight="1">
      <c r="A37" s="42" t="s">
        <v>88</v>
      </c>
      <c r="B37" s="45">
        <v>2456.7</v>
      </c>
      <c r="C37" s="124">
        <v>1</v>
      </c>
      <c r="D37" s="124">
        <f>B37/C37</f>
        <v>2456.7</v>
      </c>
      <c r="E37" s="134"/>
      <c r="F37" s="6"/>
      <c r="G37" s="135"/>
      <c r="H37" s="136"/>
      <c r="I37" s="135"/>
      <c r="J37" s="6"/>
      <c r="K37" s="65"/>
      <c r="L37" s="65"/>
      <c r="M37" s="65"/>
      <c r="N37" s="64"/>
    </row>
    <row r="38" spans="1:14" ht="12.75" customHeight="1">
      <c r="A38" s="40" t="s">
        <v>89</v>
      </c>
      <c r="B38" s="45">
        <v>458147.9</v>
      </c>
      <c r="C38" s="124">
        <v>234</v>
      </c>
      <c r="D38" s="124">
        <f aca="true" t="shared" si="1" ref="D38:D48">B38/C38</f>
        <v>1957.8970085470087</v>
      </c>
      <c r="E38" s="134"/>
      <c r="F38" s="6"/>
      <c r="G38" s="135"/>
      <c r="H38" s="136"/>
      <c r="I38" s="135"/>
      <c r="J38" s="6"/>
      <c r="K38" s="65"/>
      <c r="L38" s="65"/>
      <c r="M38" s="65"/>
      <c r="N38" s="64"/>
    </row>
    <row r="39" spans="1:14" ht="12.75" customHeight="1">
      <c r="A39" s="40" t="s">
        <v>90</v>
      </c>
      <c r="B39" s="45">
        <v>6767492.7</v>
      </c>
      <c r="C39" s="124">
        <v>2233</v>
      </c>
      <c r="D39" s="124">
        <f t="shared" si="1"/>
        <v>3030.6729511867443</v>
      </c>
      <c r="E39" s="134"/>
      <c r="F39" s="6"/>
      <c r="G39" s="135"/>
      <c r="H39" s="136"/>
      <c r="I39" s="135"/>
      <c r="J39" s="6"/>
      <c r="K39" s="65"/>
      <c r="L39" s="65"/>
      <c r="M39" s="65"/>
      <c r="N39" s="64"/>
    </row>
    <row r="40" spans="1:14" ht="12.75" customHeight="1">
      <c r="A40" s="40" t="s">
        <v>91</v>
      </c>
      <c r="B40" s="45">
        <v>2536187.4</v>
      </c>
      <c r="C40" s="124">
        <v>811</v>
      </c>
      <c r="D40" s="124">
        <f t="shared" si="1"/>
        <v>3127.23477188656</v>
      </c>
      <c r="E40" s="134"/>
      <c r="F40" s="6"/>
      <c r="G40" s="135"/>
      <c r="H40" s="136"/>
      <c r="I40" s="135"/>
      <c r="J40" s="6"/>
      <c r="K40" s="65"/>
      <c r="L40" s="65"/>
      <c r="M40" s="65"/>
      <c r="N40" s="64"/>
    </row>
    <row r="41" spans="1:14" ht="12.75" customHeight="1">
      <c r="A41" s="40" t="s">
        <v>92</v>
      </c>
      <c r="B41" s="45">
        <v>2235398.6</v>
      </c>
      <c r="C41" s="124">
        <v>528</v>
      </c>
      <c r="D41" s="124">
        <f t="shared" si="1"/>
        <v>4233.70946969697</v>
      </c>
      <c r="E41" s="134"/>
      <c r="F41" s="6"/>
      <c r="G41" s="135"/>
      <c r="H41" s="136"/>
      <c r="I41" s="135"/>
      <c r="J41" s="6"/>
      <c r="K41" s="64"/>
      <c r="L41" s="64"/>
      <c r="M41" s="64"/>
      <c r="N41" s="64"/>
    </row>
    <row r="42" spans="1:14" ht="12.75" customHeight="1">
      <c r="A42" s="40" t="s">
        <v>93</v>
      </c>
      <c r="B42" s="45">
        <v>9507738.2</v>
      </c>
      <c r="C42" s="124">
        <v>1750</v>
      </c>
      <c r="D42" s="124">
        <f t="shared" si="1"/>
        <v>5432.993257142857</v>
      </c>
      <c r="E42" s="134"/>
      <c r="F42" s="6"/>
      <c r="G42" s="135"/>
      <c r="H42" s="136"/>
      <c r="I42" s="135"/>
      <c r="J42" s="6"/>
      <c r="K42" s="64"/>
      <c r="L42" s="64"/>
      <c r="M42" s="64"/>
      <c r="N42" s="64"/>
    </row>
    <row r="43" spans="1:14" ht="12.75" customHeight="1">
      <c r="A43" s="40" t="s">
        <v>94</v>
      </c>
      <c r="B43" s="45">
        <v>14576879.6</v>
      </c>
      <c r="C43" s="124">
        <v>2056</v>
      </c>
      <c r="D43" s="124">
        <f t="shared" si="1"/>
        <v>7089.921984435798</v>
      </c>
      <c r="E43" s="134"/>
      <c r="F43" s="6"/>
      <c r="G43" s="135"/>
      <c r="H43" s="136"/>
      <c r="I43" s="135"/>
      <c r="J43" s="6"/>
      <c r="K43" s="64"/>
      <c r="L43" s="64"/>
      <c r="M43" s="64"/>
      <c r="N43" s="64"/>
    </row>
    <row r="44" spans="1:14" ht="12.75" customHeight="1">
      <c r="A44" s="40" t="s">
        <v>95</v>
      </c>
      <c r="B44" s="45">
        <v>8651563.7</v>
      </c>
      <c r="C44" s="124">
        <v>1345</v>
      </c>
      <c r="D44" s="124">
        <f t="shared" si="1"/>
        <v>6432.38936802974</v>
      </c>
      <c r="E44" s="134"/>
      <c r="F44" s="6"/>
      <c r="G44" s="135"/>
      <c r="H44" s="136"/>
      <c r="I44" s="135"/>
      <c r="J44" s="6"/>
      <c r="K44" s="64"/>
      <c r="L44" s="64"/>
      <c r="M44" s="64"/>
      <c r="N44" s="64"/>
    </row>
    <row r="45" spans="1:19" s="12" customFormat="1" ht="12.75" customHeight="1">
      <c r="A45" s="40" t="s">
        <v>96</v>
      </c>
      <c r="B45" s="45">
        <v>15008714.5</v>
      </c>
      <c r="C45" s="124">
        <v>2660</v>
      </c>
      <c r="D45" s="124">
        <f t="shared" si="1"/>
        <v>5642.373872180451</v>
      </c>
      <c r="E45" s="137"/>
      <c r="F45" s="50"/>
      <c r="G45" s="135"/>
      <c r="H45" s="49"/>
      <c r="I45" s="135"/>
      <c r="J45" s="50"/>
      <c r="K45" s="64"/>
      <c r="L45" s="64"/>
      <c r="M45" s="64"/>
      <c r="N45" s="64"/>
      <c r="S45" s="1"/>
    </row>
    <row r="46" spans="1:14" ht="12.75" customHeight="1">
      <c r="A46" s="40" t="s">
        <v>97</v>
      </c>
      <c r="B46" s="45">
        <v>33861732.4</v>
      </c>
      <c r="C46" s="124">
        <v>5289</v>
      </c>
      <c r="D46" s="124">
        <f t="shared" si="1"/>
        <v>6402.293892985441</v>
      </c>
      <c r="E46" s="134"/>
      <c r="F46" s="6"/>
      <c r="G46" s="135"/>
      <c r="H46" s="136"/>
      <c r="I46" s="135"/>
      <c r="J46" s="6"/>
      <c r="K46" s="65"/>
      <c r="L46" s="64"/>
      <c r="M46" s="64"/>
      <c r="N46" s="64"/>
    </row>
    <row r="47" spans="1:14" ht="12.75" customHeight="1">
      <c r="A47" s="40" t="s">
        <v>101</v>
      </c>
      <c r="B47" s="45">
        <v>4167.7</v>
      </c>
      <c r="C47" s="124">
        <v>3</v>
      </c>
      <c r="D47" s="124">
        <f t="shared" si="1"/>
        <v>1389.2333333333333</v>
      </c>
      <c r="E47" s="134"/>
      <c r="F47" s="6"/>
      <c r="G47" s="135"/>
      <c r="H47" s="136"/>
      <c r="I47" s="135"/>
      <c r="J47" s="6"/>
      <c r="K47" s="24"/>
      <c r="L47" s="64"/>
      <c r="M47" s="64"/>
      <c r="N47" s="64"/>
    </row>
    <row r="48" spans="1:13" s="12" customFormat="1" ht="12.75" customHeight="1">
      <c r="A48" s="60" t="s">
        <v>1</v>
      </c>
      <c r="B48" s="79">
        <f>SUM(B37:B47)</f>
        <v>93610479.39999999</v>
      </c>
      <c r="C48" s="61">
        <f>SUM(C37:C47)</f>
        <v>16910</v>
      </c>
      <c r="D48" s="54">
        <f t="shared" si="1"/>
        <v>5535.805996451803</v>
      </c>
      <c r="E48" s="138"/>
      <c r="F48" s="50"/>
      <c r="G48" s="107"/>
      <c r="H48" s="107"/>
      <c r="I48" s="135"/>
      <c r="J48" s="50"/>
      <c r="K48" s="49"/>
      <c r="L48" s="49"/>
      <c r="M48" s="64"/>
    </row>
    <row r="49" spans="1:11" ht="12.75" customHeight="1">
      <c r="A49" s="22"/>
      <c r="B49" s="64"/>
      <c r="C49" s="64"/>
      <c r="D49" s="64"/>
      <c r="E49" s="65"/>
      <c r="F49" s="65"/>
      <c r="G49" s="65"/>
      <c r="H49" s="6"/>
      <c r="I49" s="6"/>
      <c r="J49" s="6"/>
      <c r="K49" s="6"/>
    </row>
    <row r="52" spans="1:11" s="12" customFormat="1" ht="12.75" customHeight="1">
      <c r="A52" s="13" t="s">
        <v>98</v>
      </c>
      <c r="B52" s="55"/>
      <c r="C52" s="55"/>
      <c r="G52" s="56"/>
      <c r="H52" s="50"/>
      <c r="I52" s="50"/>
      <c r="J52" s="50"/>
      <c r="K52" s="50"/>
    </row>
    <row r="53" spans="1:11" s="12" customFormat="1" ht="12.75" customHeight="1">
      <c r="A53" s="16" t="s">
        <v>191</v>
      </c>
      <c r="H53" s="50"/>
      <c r="I53" s="50"/>
      <c r="J53" s="50"/>
      <c r="K53" s="50"/>
    </row>
    <row r="54" spans="1:12" s="12" customFormat="1" ht="12.75" customHeight="1">
      <c r="A54" s="15" t="s">
        <v>192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4" s="50" customFormat="1" ht="12.75" customHeight="1">
      <c r="A55" s="9"/>
      <c r="B55" s="48"/>
      <c r="C55" s="48"/>
      <c r="D55" s="48"/>
    </row>
    <row r="56" spans="1:4" s="12" customFormat="1" ht="12.75" customHeight="1">
      <c r="A56" s="2" t="s">
        <v>24</v>
      </c>
      <c r="B56" s="28" t="s">
        <v>75</v>
      </c>
      <c r="C56" s="36" t="s">
        <v>141</v>
      </c>
      <c r="D56" s="36" t="s">
        <v>140</v>
      </c>
    </row>
    <row r="57" spans="1:9" ht="12.75" customHeight="1">
      <c r="A57" s="171" t="s">
        <v>10</v>
      </c>
      <c r="B57" s="110">
        <v>90419.7</v>
      </c>
      <c r="C57" s="121">
        <v>95</v>
      </c>
      <c r="D57" s="122">
        <f>B57/C57</f>
        <v>951.7863157894736</v>
      </c>
      <c r="E57" s="65"/>
      <c r="F57" s="140"/>
      <c r="G57" s="65"/>
      <c r="H57" s="65"/>
      <c r="I57" s="65"/>
    </row>
    <row r="58" spans="1:9" ht="12.75" customHeight="1">
      <c r="A58" s="173" t="s">
        <v>11</v>
      </c>
      <c r="B58" s="110">
        <v>82222149.5</v>
      </c>
      <c r="C58" s="110">
        <v>14670</v>
      </c>
      <c r="D58" s="110">
        <f aca="true" t="shared" si="2" ref="D58:D64">B58/C58</f>
        <v>5604.781833674165</v>
      </c>
      <c r="E58" s="65"/>
      <c r="F58" s="65"/>
      <c r="G58" s="65"/>
      <c r="H58" s="65"/>
      <c r="I58" s="65"/>
    </row>
    <row r="59" spans="1:9" ht="12.75" customHeight="1">
      <c r="A59" s="173" t="s">
        <v>8</v>
      </c>
      <c r="B59" s="110">
        <v>18383.6</v>
      </c>
      <c r="C59" s="110">
        <v>9</v>
      </c>
      <c r="D59" s="110">
        <f t="shared" si="2"/>
        <v>2042.622222222222</v>
      </c>
      <c r="E59" s="65"/>
      <c r="F59" s="65"/>
      <c r="G59" s="65"/>
      <c r="H59" s="65"/>
      <c r="I59" s="65"/>
    </row>
    <row r="60" spans="1:9" ht="25.5" customHeight="1">
      <c r="A60" s="177" t="s">
        <v>189</v>
      </c>
      <c r="B60" s="110">
        <v>3444804.2</v>
      </c>
      <c r="C60" s="110">
        <v>680</v>
      </c>
      <c r="D60" s="110">
        <f t="shared" si="2"/>
        <v>5065.888529411765</v>
      </c>
      <c r="E60" s="65"/>
      <c r="F60" s="65"/>
      <c r="G60" s="65"/>
      <c r="H60" s="65"/>
      <c r="I60" s="65"/>
    </row>
    <row r="61" spans="1:9" ht="25.5" customHeight="1">
      <c r="A61" s="177" t="s">
        <v>190</v>
      </c>
      <c r="B61" s="110">
        <v>5796.2</v>
      </c>
      <c r="C61" s="110">
        <v>2</v>
      </c>
      <c r="D61" s="110">
        <f t="shared" si="2"/>
        <v>2898.1</v>
      </c>
      <c r="E61" s="65"/>
      <c r="F61" s="65"/>
      <c r="G61" s="65"/>
      <c r="H61" s="65"/>
      <c r="I61" s="65"/>
    </row>
    <row r="62" spans="1:9" ht="12.75" customHeight="1">
      <c r="A62" s="173" t="s">
        <v>180</v>
      </c>
      <c r="B62" s="110">
        <v>7324199.2</v>
      </c>
      <c r="C62" s="110">
        <v>1359</v>
      </c>
      <c r="D62" s="110">
        <f t="shared" si="2"/>
        <v>5389.403384841796</v>
      </c>
      <c r="E62" s="65"/>
      <c r="F62" s="65"/>
      <c r="G62" s="65"/>
      <c r="H62" s="65"/>
      <c r="I62" s="65"/>
    </row>
    <row r="63" spans="1:9" ht="12.75" customHeight="1">
      <c r="A63" s="173" t="s">
        <v>74</v>
      </c>
      <c r="B63" s="110">
        <v>504727</v>
      </c>
      <c r="C63" s="110">
        <v>95</v>
      </c>
      <c r="D63" s="110">
        <f t="shared" si="2"/>
        <v>5312.9157894736845</v>
      </c>
      <c r="E63" s="65"/>
      <c r="F63" s="65"/>
      <c r="G63" s="65"/>
      <c r="H63" s="65"/>
      <c r="I63" s="65"/>
    </row>
    <row r="64" spans="1:16" ht="12.75" customHeight="1">
      <c r="A64" s="60" t="s">
        <v>1</v>
      </c>
      <c r="B64" s="61">
        <f>SUM(B57:B63)</f>
        <v>93610479.4</v>
      </c>
      <c r="C64" s="61">
        <f>SUM(C57:C63)</f>
        <v>16910</v>
      </c>
      <c r="D64" s="61">
        <f t="shared" si="2"/>
        <v>5535.805996451804</v>
      </c>
      <c r="E64" s="65"/>
      <c r="F64" s="65"/>
      <c r="G64" s="65"/>
      <c r="H64" s="65"/>
      <c r="I64" s="24"/>
      <c r="J64" s="24"/>
      <c r="K64" s="24"/>
      <c r="L64" s="24"/>
      <c r="M64" s="24"/>
      <c r="N64" s="24"/>
      <c r="O64" s="24"/>
      <c r="P64" s="24"/>
    </row>
    <row r="65" spans="2:21" s="6" customFormat="1" ht="12.75" customHeight="1">
      <c r="B65" s="76"/>
      <c r="C65" s="76"/>
      <c r="D65" s="76"/>
      <c r="F65" s="10"/>
      <c r="G65" s="3"/>
      <c r="H65" s="10"/>
      <c r="I65" s="10"/>
      <c r="J65" s="3"/>
      <c r="K65" s="3"/>
      <c r="L65" s="10"/>
      <c r="M65" s="3"/>
      <c r="N65" s="3"/>
      <c r="O65" s="10"/>
      <c r="P65" s="3"/>
      <c r="Q65" s="3"/>
      <c r="R65" s="10"/>
      <c r="S65" s="3"/>
      <c r="U65" s="10"/>
    </row>
    <row r="66" spans="3:21" s="6" customFormat="1" ht="12.75" customHeight="1">
      <c r="C66" s="77"/>
      <c r="D66" s="77"/>
      <c r="F66" s="3"/>
      <c r="G66" s="3"/>
      <c r="H66" s="65"/>
      <c r="I66" s="10"/>
      <c r="J66" s="3"/>
      <c r="K66" s="3"/>
      <c r="L66" s="10"/>
      <c r="M66" s="3"/>
      <c r="N66" s="3"/>
      <c r="O66" s="10"/>
      <c r="P66" s="3"/>
      <c r="Q66" s="3"/>
      <c r="R66" s="10"/>
      <c r="S66" s="3"/>
      <c r="U66" s="10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6" r:id="rId5"/>
  <headerFooter alignWithMargins="0">
    <oddHeader>&amp;R&amp;"Arial,Fet"BUSSAR</oddHeader>
  </headerFooter>
  <legacyDrawing r:id="rId4"/>
  <oleObjects>
    <oleObject progId="Paint.Picture" shapeId="903583" r:id="rId1"/>
    <oleObject progId="Paint.Picture" shapeId="225132" r:id="rId2"/>
    <oleObject progId="Paint.Picture" shapeId="1347122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0"/>
  <sheetViews>
    <sheetView showGridLines="0" zoomScalePageLayoutView="0" workbookViewId="0" topLeftCell="A1">
      <selection activeCell="R17" sqref="R17"/>
    </sheetView>
  </sheetViews>
  <sheetFormatPr defaultColWidth="9.140625" defaultRowHeight="12.75" customHeight="1"/>
  <cols>
    <col min="1" max="1" width="13.57421875" style="143" customWidth="1"/>
    <col min="2" max="2" width="11.57421875" style="153" customWidth="1"/>
    <col min="3" max="3" width="10.7109375" style="153" customWidth="1"/>
    <col min="4" max="4" width="1.8515625" style="153" customWidth="1"/>
    <col min="5" max="5" width="12.57421875" style="153" customWidth="1"/>
    <col min="6" max="6" width="11.00390625" style="153" customWidth="1"/>
    <col min="7" max="7" width="1.8515625" style="153" customWidth="1"/>
    <col min="8" max="8" width="12.421875" style="153" customWidth="1"/>
    <col min="9" max="9" width="10.8515625" style="153" customWidth="1"/>
    <col min="10" max="10" width="8.8515625" style="153" customWidth="1"/>
    <col min="11" max="11" width="11.00390625" style="153" customWidth="1"/>
    <col min="12" max="12" width="8.57421875" style="143" customWidth="1"/>
    <col min="13" max="13" width="10.57421875" style="143" customWidth="1"/>
    <col min="14" max="14" width="11.7109375" style="143" customWidth="1"/>
    <col min="15" max="16" width="10.8515625" style="143" customWidth="1"/>
    <col min="17" max="17" width="6.140625" style="143" bestFit="1" customWidth="1"/>
    <col min="18" max="18" width="8.7109375" style="143" customWidth="1"/>
    <col min="19" max="19" width="5.7109375" style="143" bestFit="1" customWidth="1"/>
    <col min="20" max="20" width="8.7109375" style="143" bestFit="1" customWidth="1"/>
    <col min="21" max="21" width="8.7109375" style="143" customWidth="1"/>
    <col min="22" max="22" width="9.8515625" style="143" customWidth="1"/>
    <col min="23" max="23" width="7.8515625" style="143" bestFit="1" customWidth="1"/>
    <col min="24" max="24" width="7.8515625" style="143" customWidth="1"/>
    <col min="25" max="25" width="6.7109375" style="143" bestFit="1" customWidth="1"/>
    <col min="26" max="26" width="8.7109375" style="143" bestFit="1" customWidth="1"/>
    <col min="27" max="16384" width="9.140625" style="143" customWidth="1"/>
  </cols>
  <sheetData>
    <row r="2" spans="1:11" ht="12.75" customHeight="1">
      <c r="A2" s="26" t="s">
        <v>102</v>
      </c>
      <c r="B2" s="55"/>
      <c r="C2" s="55"/>
      <c r="D2" s="55"/>
      <c r="E2" s="145"/>
      <c r="F2" s="145"/>
      <c r="G2" s="145"/>
      <c r="H2" s="145"/>
      <c r="I2" s="145"/>
      <c r="J2" s="145"/>
      <c r="K2" s="143"/>
    </row>
    <row r="3" spans="1:11" ht="12.75" customHeight="1">
      <c r="A3" s="27" t="s">
        <v>197</v>
      </c>
      <c r="B3" s="55"/>
      <c r="C3" s="55"/>
      <c r="D3" s="55"/>
      <c r="E3" s="145"/>
      <c r="F3" s="145"/>
      <c r="G3" s="145"/>
      <c r="H3" s="145"/>
      <c r="I3" s="145"/>
      <c r="J3" s="145"/>
      <c r="K3" s="143"/>
    </row>
    <row r="4" spans="1:11" ht="12.75" customHeight="1">
      <c r="A4" s="14" t="s">
        <v>198</v>
      </c>
      <c r="B4" s="55"/>
      <c r="C4" s="55"/>
      <c r="D4" s="55"/>
      <c r="E4" s="145"/>
      <c r="F4" s="145"/>
      <c r="G4" s="145"/>
      <c r="H4" s="145"/>
      <c r="I4" s="145"/>
      <c r="J4" s="145"/>
      <c r="K4" s="143"/>
    </row>
    <row r="5" spans="1:11" ht="12.75" customHeight="1">
      <c r="A5" s="146"/>
      <c r="B5" s="11"/>
      <c r="C5" s="11"/>
      <c r="D5" s="11"/>
      <c r="E5" s="146"/>
      <c r="F5" s="146"/>
      <c r="G5" s="146"/>
      <c r="H5" s="146"/>
      <c r="I5" s="146"/>
      <c r="J5" s="146"/>
      <c r="K5" s="143"/>
    </row>
    <row r="6" spans="1:30" s="21" customFormat="1" ht="12.75" customHeight="1">
      <c r="A6" s="147" t="s">
        <v>22</v>
      </c>
      <c r="B6" s="139" t="s">
        <v>75</v>
      </c>
      <c r="C6" s="148"/>
      <c r="D6" s="149"/>
      <c r="E6" s="139" t="s">
        <v>169</v>
      </c>
      <c r="F6" s="150"/>
      <c r="G6" s="151"/>
      <c r="H6" s="139" t="s">
        <v>17</v>
      </c>
      <c r="I6" s="148"/>
      <c r="J6" s="152"/>
      <c r="W6" s="143"/>
      <c r="X6" s="143"/>
      <c r="Y6" s="143"/>
      <c r="Z6" s="143"/>
      <c r="AA6" s="143"/>
      <c r="AB6" s="143"/>
      <c r="AC6" s="143"/>
      <c r="AD6" s="143"/>
    </row>
    <row r="7" spans="1:30" s="154" customFormat="1" ht="12.75" customHeight="1">
      <c r="A7" s="147" t="s">
        <v>106</v>
      </c>
      <c r="B7" s="142" t="s">
        <v>139</v>
      </c>
      <c r="C7" s="142" t="s">
        <v>142</v>
      </c>
      <c r="D7" s="142"/>
      <c r="E7" s="142" t="s">
        <v>139</v>
      </c>
      <c r="F7" s="142" t="s">
        <v>142</v>
      </c>
      <c r="G7" s="142"/>
      <c r="H7" s="142" t="s">
        <v>139</v>
      </c>
      <c r="I7" s="153" t="s">
        <v>142</v>
      </c>
      <c r="W7" s="143"/>
      <c r="X7" s="143"/>
      <c r="Y7" s="143"/>
      <c r="Z7" s="143"/>
      <c r="AA7" s="143"/>
      <c r="AB7" s="143"/>
      <c r="AC7" s="143"/>
      <c r="AD7" s="143"/>
    </row>
    <row r="8" spans="1:30" s="154" customFormat="1" ht="12.75" customHeight="1">
      <c r="A8" s="155" t="s">
        <v>3</v>
      </c>
      <c r="B8" s="156" t="s">
        <v>110</v>
      </c>
      <c r="C8" s="156" t="s">
        <v>110</v>
      </c>
      <c r="D8" s="156"/>
      <c r="E8" s="156" t="s">
        <v>110</v>
      </c>
      <c r="F8" s="156" t="s">
        <v>110</v>
      </c>
      <c r="G8" s="156"/>
      <c r="H8" s="156" t="s">
        <v>110</v>
      </c>
      <c r="I8" s="156" t="s">
        <v>110</v>
      </c>
      <c r="J8" s="157" t="s">
        <v>1</v>
      </c>
      <c r="M8" s="136"/>
      <c r="N8" s="136"/>
      <c r="O8" s="136"/>
      <c r="P8" s="136"/>
      <c r="Q8" s="136"/>
      <c r="R8" s="136"/>
      <c r="S8" s="136"/>
      <c r="T8" s="136"/>
      <c r="W8" s="21"/>
      <c r="X8" s="21"/>
      <c r="Y8" s="21"/>
      <c r="Z8" s="21"/>
      <c r="AA8" s="21"/>
      <c r="AB8" s="21"/>
      <c r="AC8" s="21"/>
      <c r="AD8" s="21"/>
    </row>
    <row r="9" spans="1:30" ht="12.75" customHeight="1">
      <c r="A9" s="180" t="s">
        <v>149</v>
      </c>
      <c r="B9" s="111">
        <v>9673764.1</v>
      </c>
      <c r="C9" s="111">
        <v>2143358.8</v>
      </c>
      <c r="D9" s="111"/>
      <c r="E9" s="111">
        <v>77933</v>
      </c>
      <c r="F9" s="111">
        <v>17738</v>
      </c>
      <c r="G9" s="111"/>
      <c r="H9" s="111">
        <v>124.12924050145638</v>
      </c>
      <c r="I9" s="111">
        <v>120.83429924455969</v>
      </c>
      <c r="J9" s="111">
        <v>123.51833784532408</v>
      </c>
      <c r="K9" s="159"/>
      <c r="L9" s="21"/>
      <c r="M9" s="183"/>
      <c r="N9" s="183"/>
      <c r="O9" s="183"/>
      <c r="P9" s="183"/>
      <c r="Q9" s="123"/>
      <c r="R9" s="123"/>
      <c r="S9" s="123"/>
      <c r="T9" s="123"/>
      <c r="W9" s="154"/>
      <c r="X9" s="154"/>
      <c r="Y9" s="154"/>
      <c r="Z9" s="154"/>
      <c r="AA9" s="154"/>
      <c r="AB9" s="154"/>
      <c r="AC9" s="154"/>
      <c r="AD9" s="21"/>
    </row>
    <row r="10" spans="1:30" ht="12.75" customHeight="1">
      <c r="A10" s="158">
        <v>1992</v>
      </c>
      <c r="B10" s="111">
        <v>689100.8</v>
      </c>
      <c r="C10" s="111">
        <v>137463.1</v>
      </c>
      <c r="D10" s="111"/>
      <c r="E10" s="111">
        <v>4408</v>
      </c>
      <c r="F10" s="111">
        <v>981</v>
      </c>
      <c r="G10" s="111"/>
      <c r="H10" s="111">
        <v>156.3295825771325</v>
      </c>
      <c r="I10" s="111">
        <v>140.12548419979612</v>
      </c>
      <c r="J10" s="111">
        <v>153.37982928187049</v>
      </c>
      <c r="K10" s="159"/>
      <c r="L10" s="154"/>
      <c r="M10" s="136"/>
      <c r="N10" s="136"/>
      <c r="O10" s="136"/>
      <c r="P10" s="136"/>
      <c r="Q10" s="123"/>
      <c r="R10" s="123"/>
      <c r="S10" s="123"/>
      <c r="T10" s="123"/>
      <c r="W10" s="154"/>
      <c r="X10" s="154"/>
      <c r="Y10" s="154"/>
      <c r="Z10" s="154"/>
      <c r="AA10" s="154"/>
      <c r="AB10" s="154"/>
      <c r="AC10" s="154"/>
      <c r="AD10" s="21"/>
    </row>
    <row r="11" spans="1:30" ht="12.75" customHeight="1">
      <c r="A11" s="158">
        <v>1993</v>
      </c>
      <c r="B11" s="111">
        <v>747978.2</v>
      </c>
      <c r="C11" s="111">
        <v>152789.7</v>
      </c>
      <c r="D11" s="111"/>
      <c r="E11" s="111">
        <v>4638</v>
      </c>
      <c r="F11" s="111">
        <v>1050</v>
      </c>
      <c r="G11" s="111"/>
      <c r="H11" s="111">
        <v>161.2717119448038</v>
      </c>
      <c r="I11" s="111">
        <v>145.514</v>
      </c>
      <c r="J11" s="111">
        <v>158.36285161744024</v>
      </c>
      <c r="K11" s="159"/>
      <c r="L11" s="154"/>
      <c r="M11" s="136"/>
      <c r="N11" s="136"/>
      <c r="O11" s="136"/>
      <c r="P11" s="136"/>
      <c r="Q11" s="123"/>
      <c r="R11" s="123"/>
      <c r="S11" s="123"/>
      <c r="T11" s="123"/>
      <c r="X11" s="159"/>
      <c r="Y11" s="159"/>
      <c r="Z11" s="159"/>
      <c r="AA11" s="159"/>
      <c r="AB11" s="159"/>
      <c r="AC11" s="159"/>
      <c r="AD11" s="21"/>
    </row>
    <row r="12" spans="1:30" ht="12.75" customHeight="1">
      <c r="A12" s="158">
        <v>1994</v>
      </c>
      <c r="B12" s="111">
        <v>784171.4</v>
      </c>
      <c r="C12" s="111">
        <v>159912.3</v>
      </c>
      <c r="D12" s="111"/>
      <c r="E12" s="111">
        <v>4806</v>
      </c>
      <c r="F12" s="111">
        <v>1031</v>
      </c>
      <c r="G12" s="111"/>
      <c r="H12" s="111">
        <v>163.16508531002913</v>
      </c>
      <c r="I12" s="111">
        <v>155.10407371483996</v>
      </c>
      <c r="J12" s="111">
        <v>161.741254068871</v>
      </c>
      <c r="K12" s="159"/>
      <c r="L12" s="159"/>
      <c r="M12" s="123"/>
      <c r="N12" s="123"/>
      <c r="O12" s="123"/>
      <c r="P12" s="123"/>
      <c r="Q12" s="123"/>
      <c r="R12" s="123"/>
      <c r="S12" s="123"/>
      <c r="T12" s="123"/>
      <c r="X12" s="159"/>
      <c r="Y12" s="159"/>
      <c r="Z12" s="159"/>
      <c r="AA12" s="159"/>
      <c r="AB12" s="159"/>
      <c r="AC12" s="159"/>
      <c r="AD12" s="21"/>
    </row>
    <row r="13" spans="1:30" ht="12.75" customHeight="1">
      <c r="A13" s="158">
        <v>1995</v>
      </c>
      <c r="B13" s="111">
        <v>1058457.2</v>
      </c>
      <c r="C13" s="111">
        <v>210751</v>
      </c>
      <c r="D13" s="111"/>
      <c r="E13" s="111">
        <v>5988</v>
      </c>
      <c r="F13" s="111">
        <v>1315</v>
      </c>
      <c r="G13" s="111"/>
      <c r="H13" s="111">
        <v>176.7630594522378</v>
      </c>
      <c r="I13" s="111">
        <v>160.26692015209125</v>
      </c>
      <c r="J13" s="111">
        <v>173.7927153224702</v>
      </c>
      <c r="K13" s="159"/>
      <c r="L13" s="159"/>
      <c r="M13" s="123"/>
      <c r="N13" s="123"/>
      <c r="O13" s="123"/>
      <c r="P13" s="123"/>
      <c r="Q13" s="123"/>
      <c r="R13" s="123"/>
      <c r="S13" s="123"/>
      <c r="T13" s="123"/>
      <c r="X13" s="159"/>
      <c r="Y13" s="159"/>
      <c r="Z13" s="159"/>
      <c r="AA13" s="159"/>
      <c r="AB13" s="159"/>
      <c r="AC13" s="159"/>
      <c r="AD13" s="21"/>
    </row>
    <row r="14" spans="1:30" ht="12.75" customHeight="1">
      <c r="A14" s="158">
        <v>1996</v>
      </c>
      <c r="B14" s="111">
        <v>1341873.1</v>
      </c>
      <c r="C14" s="111">
        <v>287702.4</v>
      </c>
      <c r="D14" s="111"/>
      <c r="E14" s="111">
        <v>7391</v>
      </c>
      <c r="F14" s="111">
        <v>1614</v>
      </c>
      <c r="G14" s="111"/>
      <c r="H14" s="111">
        <v>181.55501285347046</v>
      </c>
      <c r="I14" s="111">
        <v>178.2542750929368</v>
      </c>
      <c r="J14" s="111">
        <v>180.9634092171016</v>
      </c>
      <c r="K14" s="159"/>
      <c r="L14" s="159"/>
      <c r="M14" s="123"/>
      <c r="N14" s="123"/>
      <c r="O14" s="123"/>
      <c r="P14" s="123"/>
      <c r="Q14" s="123"/>
      <c r="R14" s="123"/>
      <c r="S14" s="123"/>
      <c r="T14" s="123"/>
      <c r="X14" s="159"/>
      <c r="Y14" s="159"/>
      <c r="Z14" s="159"/>
      <c r="AA14" s="159"/>
      <c r="AB14" s="159"/>
      <c r="AC14" s="159"/>
      <c r="AD14" s="21"/>
    </row>
    <row r="15" spans="1:30" ht="12.75" customHeight="1">
      <c r="A15" s="158">
        <v>1997</v>
      </c>
      <c r="B15" s="111">
        <v>1784952.8</v>
      </c>
      <c r="C15" s="111">
        <v>349248.1</v>
      </c>
      <c r="D15" s="111"/>
      <c r="E15" s="111">
        <v>9411</v>
      </c>
      <c r="F15" s="111">
        <v>1987</v>
      </c>
      <c r="G15" s="111"/>
      <c r="H15" s="111">
        <v>189.66664541493998</v>
      </c>
      <c r="I15" s="111">
        <v>175.76653246099647</v>
      </c>
      <c r="J15" s="111">
        <v>187.24345499210386</v>
      </c>
      <c r="K15" s="159"/>
      <c r="L15" s="159"/>
      <c r="M15" s="123"/>
      <c r="N15" s="123"/>
      <c r="O15" s="123"/>
      <c r="P15" s="123"/>
      <c r="Q15" s="123"/>
      <c r="R15" s="123"/>
      <c r="S15" s="123"/>
      <c r="T15" s="123"/>
      <c r="X15" s="159"/>
      <c r="Y15" s="159"/>
      <c r="Z15" s="159"/>
      <c r="AA15" s="159"/>
      <c r="AB15" s="159"/>
      <c r="AC15" s="159"/>
      <c r="AD15" s="21"/>
    </row>
    <row r="16" spans="1:30" ht="12.75" customHeight="1">
      <c r="A16" s="158">
        <v>1998</v>
      </c>
      <c r="B16" s="111">
        <v>2377688.9</v>
      </c>
      <c r="C16" s="111">
        <v>488810.8</v>
      </c>
      <c r="D16" s="111"/>
      <c r="E16" s="111">
        <v>12717</v>
      </c>
      <c r="F16" s="111">
        <v>2739</v>
      </c>
      <c r="G16" s="111"/>
      <c r="H16" s="111">
        <v>186.96932452622474</v>
      </c>
      <c r="I16" s="111">
        <v>178.46323475721064</v>
      </c>
      <c r="J16" s="111">
        <v>185.46193711180126</v>
      </c>
      <c r="K16" s="159"/>
      <c r="L16" s="159"/>
      <c r="M16" s="123"/>
      <c r="N16" s="123"/>
      <c r="O16" s="123"/>
      <c r="P16" s="123"/>
      <c r="Q16" s="123"/>
      <c r="R16" s="123"/>
      <c r="S16" s="123"/>
      <c r="T16" s="123"/>
      <c r="X16" s="159"/>
      <c r="Y16" s="159"/>
      <c r="Z16" s="159"/>
      <c r="AA16" s="159"/>
      <c r="AB16" s="159"/>
      <c r="AC16" s="159"/>
      <c r="AD16" s="21"/>
    </row>
    <row r="17" spans="1:30" ht="12.75" customHeight="1">
      <c r="A17" s="158">
        <v>1999</v>
      </c>
      <c r="B17" s="111">
        <v>2555594.1</v>
      </c>
      <c r="C17" s="111">
        <v>524253.4</v>
      </c>
      <c r="D17" s="111"/>
      <c r="E17" s="111">
        <v>12924</v>
      </c>
      <c r="F17" s="111">
        <v>2712</v>
      </c>
      <c r="G17" s="111"/>
      <c r="H17" s="111">
        <v>197.74018105849584</v>
      </c>
      <c r="I17" s="111">
        <v>193.30877581120944</v>
      </c>
      <c r="J17" s="111">
        <v>196.97157201330265</v>
      </c>
      <c r="K17" s="159"/>
      <c r="L17" s="159"/>
      <c r="M17" s="123"/>
      <c r="N17" s="123"/>
      <c r="O17" s="123"/>
      <c r="P17" s="123"/>
      <c r="Q17" s="123"/>
      <c r="R17" s="123"/>
      <c r="S17" s="123"/>
      <c r="T17" s="123"/>
      <c r="X17" s="159"/>
      <c r="Y17" s="159"/>
      <c r="Z17" s="159"/>
      <c r="AA17" s="159"/>
      <c r="AB17" s="159"/>
      <c r="AC17" s="159"/>
      <c r="AD17" s="21"/>
    </row>
    <row r="18" spans="1:30" ht="12.75" customHeight="1">
      <c r="A18" s="158">
        <v>2000</v>
      </c>
      <c r="B18" s="111">
        <v>2849447.7</v>
      </c>
      <c r="C18" s="111">
        <v>566743.2</v>
      </c>
      <c r="D18" s="111"/>
      <c r="E18" s="111">
        <v>13390</v>
      </c>
      <c r="F18" s="111">
        <v>2790</v>
      </c>
      <c r="G18" s="111"/>
      <c r="H18" s="111">
        <v>212.80415982076178</v>
      </c>
      <c r="I18" s="111">
        <v>203.1337634408602</v>
      </c>
      <c r="J18" s="111">
        <v>211.13664400494437</v>
      </c>
      <c r="K18" s="159"/>
      <c r="L18" s="159"/>
      <c r="M18" s="123"/>
      <c r="N18" s="123"/>
      <c r="O18" s="123"/>
      <c r="P18" s="123"/>
      <c r="Q18" s="123"/>
      <c r="R18" s="123"/>
      <c r="S18" s="123"/>
      <c r="T18" s="123"/>
      <c r="X18" s="159"/>
      <c r="Y18" s="159"/>
      <c r="Z18" s="159"/>
      <c r="AA18" s="159"/>
      <c r="AB18" s="159"/>
      <c r="AC18" s="159"/>
      <c r="AD18" s="21"/>
    </row>
    <row r="19" spans="1:30" ht="12.75" customHeight="1">
      <c r="A19" s="158">
        <v>2001</v>
      </c>
      <c r="B19" s="111">
        <v>3059782.9</v>
      </c>
      <c r="C19" s="111">
        <v>672611.4</v>
      </c>
      <c r="D19" s="111"/>
      <c r="E19" s="111">
        <v>12849</v>
      </c>
      <c r="F19" s="111">
        <v>2813</v>
      </c>
      <c r="G19" s="111"/>
      <c r="H19" s="111">
        <v>238.1339326017589</v>
      </c>
      <c r="I19" s="111">
        <v>239.10821187344473</v>
      </c>
      <c r="J19" s="111">
        <v>238.30891967820202</v>
      </c>
      <c r="K19" s="159"/>
      <c r="L19" s="159"/>
      <c r="M19" s="123"/>
      <c r="N19" s="123"/>
      <c r="O19" s="123"/>
      <c r="P19" s="123"/>
      <c r="Q19" s="123"/>
      <c r="R19" s="123"/>
      <c r="S19" s="123"/>
      <c r="T19" s="123"/>
      <c r="X19" s="159"/>
      <c r="Y19" s="159"/>
      <c r="Z19" s="159"/>
      <c r="AA19" s="159"/>
      <c r="AB19" s="159"/>
      <c r="AC19" s="159"/>
      <c r="AD19" s="21"/>
    </row>
    <row r="20" spans="1:30" ht="12.75" customHeight="1">
      <c r="A20" s="158">
        <v>2002</v>
      </c>
      <c r="B20" s="111">
        <v>3112493.5</v>
      </c>
      <c r="C20" s="111">
        <v>716138.8</v>
      </c>
      <c r="D20" s="111"/>
      <c r="E20" s="111">
        <v>11739</v>
      </c>
      <c r="F20" s="111">
        <v>2674</v>
      </c>
      <c r="G20" s="111"/>
      <c r="H20" s="111">
        <v>265.14128119942075</v>
      </c>
      <c r="I20" s="111">
        <v>267.8155572176515</v>
      </c>
      <c r="J20" s="111">
        <v>265.6374314854645</v>
      </c>
      <c r="K20" s="159"/>
      <c r="L20" s="159"/>
      <c r="M20" s="123"/>
      <c r="N20" s="123"/>
      <c r="O20" s="123"/>
      <c r="P20" s="123"/>
      <c r="Q20" s="123"/>
      <c r="R20" s="123"/>
      <c r="S20" s="123"/>
      <c r="T20" s="123"/>
      <c r="X20" s="159"/>
      <c r="Y20" s="159"/>
      <c r="Z20" s="159"/>
      <c r="AA20" s="159"/>
      <c r="AB20" s="159"/>
      <c r="AC20" s="159"/>
      <c r="AD20" s="21"/>
    </row>
    <row r="21" spans="1:30" ht="12.75" customHeight="1">
      <c r="A21" s="158">
        <v>2003</v>
      </c>
      <c r="B21" s="111">
        <v>3781305</v>
      </c>
      <c r="C21" s="111">
        <v>907323.6</v>
      </c>
      <c r="D21" s="111"/>
      <c r="E21" s="111">
        <v>11861</v>
      </c>
      <c r="F21" s="111">
        <v>2757</v>
      </c>
      <c r="G21" s="111"/>
      <c r="H21" s="111">
        <v>318.80153444060363</v>
      </c>
      <c r="I21" s="111">
        <v>329.0981501632209</v>
      </c>
      <c r="J21" s="111">
        <v>320.74350800383087</v>
      </c>
      <c r="K21" s="159"/>
      <c r="L21" s="159"/>
      <c r="M21" s="123"/>
      <c r="N21" s="123"/>
      <c r="O21" s="123"/>
      <c r="P21" s="123"/>
      <c r="Q21" s="123"/>
      <c r="R21" s="123"/>
      <c r="S21" s="123"/>
      <c r="T21" s="123"/>
      <c r="X21" s="159"/>
      <c r="Y21" s="159"/>
      <c r="Z21" s="159"/>
      <c r="AA21" s="159"/>
      <c r="AB21" s="159"/>
      <c r="AC21" s="159"/>
      <c r="AD21" s="21"/>
    </row>
    <row r="22" spans="1:30" ht="12.75" customHeight="1">
      <c r="A22" s="158">
        <v>2004</v>
      </c>
      <c r="B22" s="111">
        <v>4174199.3</v>
      </c>
      <c r="C22" s="111">
        <v>945528.2</v>
      </c>
      <c r="D22" s="111"/>
      <c r="E22" s="111">
        <v>12318</v>
      </c>
      <c r="F22" s="111">
        <v>2869</v>
      </c>
      <c r="G22" s="111"/>
      <c r="H22" s="111">
        <v>338.8698895924663</v>
      </c>
      <c r="I22" s="111">
        <v>329.5671662600209</v>
      </c>
      <c r="J22" s="111">
        <v>337.1124975307829</v>
      </c>
      <c r="K22" s="159"/>
      <c r="L22" s="159"/>
      <c r="M22" s="123"/>
      <c r="N22" s="123"/>
      <c r="O22" s="123"/>
      <c r="P22" s="123"/>
      <c r="Q22" s="123"/>
      <c r="R22" s="123"/>
      <c r="S22" s="123"/>
      <c r="T22" s="123"/>
      <c r="X22" s="159"/>
      <c r="Y22" s="159"/>
      <c r="Z22" s="159"/>
      <c r="AA22" s="159"/>
      <c r="AB22" s="159"/>
      <c r="AC22" s="159"/>
      <c r="AD22" s="21"/>
    </row>
    <row r="23" spans="1:30" ht="12.75" customHeight="1">
      <c r="A23" s="158">
        <v>2005</v>
      </c>
      <c r="B23" s="111">
        <v>5893336.3</v>
      </c>
      <c r="C23" s="111">
        <v>1388655.8</v>
      </c>
      <c r="D23" s="111"/>
      <c r="E23" s="111">
        <v>13358</v>
      </c>
      <c r="F23" s="111">
        <v>3203</v>
      </c>
      <c r="G23" s="111"/>
      <c r="H23" s="111">
        <v>441.1840320407247</v>
      </c>
      <c r="I23" s="111">
        <v>433.5484857945676</v>
      </c>
      <c r="J23" s="111">
        <v>439.7072700923857</v>
      </c>
      <c r="K23" s="159"/>
      <c r="L23" s="159"/>
      <c r="M23" s="123"/>
      <c r="N23" s="123"/>
      <c r="O23" s="123"/>
      <c r="P23" s="123"/>
      <c r="Q23" s="123"/>
      <c r="R23" s="123"/>
      <c r="S23" s="123"/>
      <c r="T23" s="123"/>
      <c r="X23" s="159"/>
      <c r="Y23" s="159"/>
      <c r="Z23" s="159"/>
      <c r="AA23" s="159"/>
      <c r="AB23" s="159"/>
      <c r="AC23" s="159"/>
      <c r="AD23" s="21"/>
    </row>
    <row r="24" spans="1:30" s="12" customFormat="1" ht="12.75" customHeight="1">
      <c r="A24" s="158">
        <v>2006</v>
      </c>
      <c r="B24" s="111">
        <v>6512994</v>
      </c>
      <c r="C24" s="111">
        <v>1649679.9</v>
      </c>
      <c r="D24" s="111"/>
      <c r="E24" s="111">
        <v>14459</v>
      </c>
      <c r="F24" s="111">
        <v>3688</v>
      </c>
      <c r="G24" s="111"/>
      <c r="H24" s="111">
        <v>450.44567397468705</v>
      </c>
      <c r="I24" s="111">
        <v>447.31016811279824</v>
      </c>
      <c r="J24" s="111">
        <v>449.80844767730207</v>
      </c>
      <c r="K24" s="159"/>
      <c r="L24" s="159"/>
      <c r="M24" s="123"/>
      <c r="N24" s="123"/>
      <c r="O24" s="123"/>
      <c r="P24" s="123"/>
      <c r="Q24" s="123"/>
      <c r="R24" s="123"/>
      <c r="S24" s="184"/>
      <c r="T24" s="184"/>
      <c r="W24" s="143"/>
      <c r="X24" s="159"/>
      <c r="Y24" s="159"/>
      <c r="Z24" s="159"/>
      <c r="AA24" s="159"/>
      <c r="AB24" s="159"/>
      <c r="AC24" s="159"/>
      <c r="AD24" s="21"/>
    </row>
    <row r="25" spans="1:30" ht="12.75" customHeight="1">
      <c r="A25" s="158">
        <v>2007</v>
      </c>
      <c r="B25" s="111">
        <v>7766327</v>
      </c>
      <c r="C25" s="111">
        <v>2164834.4</v>
      </c>
      <c r="D25" s="111"/>
      <c r="E25" s="111">
        <v>17190</v>
      </c>
      <c r="F25" s="111">
        <v>5915</v>
      </c>
      <c r="G25" s="111"/>
      <c r="H25" s="111">
        <v>451.7933100639907</v>
      </c>
      <c r="I25" s="111">
        <v>365.9906001690617</v>
      </c>
      <c r="J25" s="111">
        <v>429.8273706989829</v>
      </c>
      <c r="K25" s="159"/>
      <c r="L25" s="159"/>
      <c r="M25" s="123"/>
      <c r="N25" s="123"/>
      <c r="O25" s="123"/>
      <c r="P25" s="123"/>
      <c r="Q25" s="123"/>
      <c r="R25" s="123"/>
      <c r="S25" s="123"/>
      <c r="T25" s="123"/>
      <c r="X25" s="159"/>
      <c r="Y25" s="159"/>
      <c r="Z25" s="159"/>
      <c r="AA25" s="159"/>
      <c r="AB25" s="159"/>
      <c r="AC25" s="159"/>
      <c r="AD25" s="21"/>
    </row>
    <row r="26" spans="1:30" ht="12.75" customHeight="1">
      <c r="A26" s="158">
        <v>2008</v>
      </c>
      <c r="B26" s="111">
        <v>5855983</v>
      </c>
      <c r="C26" s="111">
        <v>1930604.4</v>
      </c>
      <c r="D26" s="111"/>
      <c r="E26" s="111">
        <v>13823</v>
      </c>
      <c r="F26" s="111">
        <v>4341</v>
      </c>
      <c r="G26" s="111"/>
      <c r="H26" s="111">
        <v>423.64052665846776</v>
      </c>
      <c r="I26" s="111">
        <v>444.7372494816862</v>
      </c>
      <c r="J26" s="111">
        <v>428.68241576745214</v>
      </c>
      <c r="K26" s="159"/>
      <c r="L26" s="159"/>
      <c r="M26" s="123"/>
      <c r="N26" s="123"/>
      <c r="O26" s="123"/>
      <c r="P26" s="123"/>
      <c r="Q26" s="123"/>
      <c r="R26" s="123"/>
      <c r="S26" s="123"/>
      <c r="T26" s="123"/>
      <c r="W26" s="12"/>
      <c r="X26" s="106"/>
      <c r="Y26" s="106"/>
      <c r="Z26" s="106"/>
      <c r="AA26" s="106"/>
      <c r="AB26" s="106"/>
      <c r="AC26" s="106"/>
      <c r="AD26" s="21"/>
    </row>
    <row r="27" spans="1:30" ht="12.75" customHeight="1">
      <c r="A27" s="160">
        <v>2009</v>
      </c>
      <c r="B27" s="111">
        <v>1770058.5</v>
      </c>
      <c r="C27" s="111">
        <v>762018.8</v>
      </c>
      <c r="D27" s="111"/>
      <c r="E27" s="111">
        <v>6394</v>
      </c>
      <c r="F27" s="111">
        <v>2568</v>
      </c>
      <c r="G27" s="111"/>
      <c r="H27" s="111">
        <v>276.8311698467313</v>
      </c>
      <c r="I27" s="111">
        <v>296.736292834891</v>
      </c>
      <c r="J27" s="111">
        <v>282.5348471323365</v>
      </c>
      <c r="K27" s="159"/>
      <c r="L27" s="159"/>
      <c r="M27" s="123"/>
      <c r="N27" s="123"/>
      <c r="O27" s="123"/>
      <c r="P27" s="123"/>
      <c r="Q27" s="123"/>
      <c r="R27" s="123"/>
      <c r="S27" s="123"/>
      <c r="T27" s="123"/>
      <c r="U27" s="159"/>
      <c r="V27" s="159"/>
      <c r="X27" s="159"/>
      <c r="Y27" s="159"/>
      <c r="Z27" s="159"/>
      <c r="AA27" s="159"/>
      <c r="AB27" s="159"/>
      <c r="AC27" s="159"/>
      <c r="AD27" s="21"/>
    </row>
    <row r="28" spans="1:30" ht="12.75" customHeight="1">
      <c r="A28" s="160">
        <v>2010</v>
      </c>
      <c r="B28" s="111">
        <v>1549.8</v>
      </c>
      <c r="C28" s="111">
        <v>1479.1</v>
      </c>
      <c r="D28" s="111"/>
      <c r="E28" s="111">
        <v>72</v>
      </c>
      <c r="F28" s="111">
        <v>107</v>
      </c>
      <c r="G28" s="111"/>
      <c r="H28" s="111">
        <v>21.525</v>
      </c>
      <c r="I28" s="111">
        <v>13.823364485981308</v>
      </c>
      <c r="J28" s="111">
        <v>16.92122905027933</v>
      </c>
      <c r="K28" s="159"/>
      <c r="L28" s="159"/>
      <c r="M28" s="123"/>
      <c r="N28" s="123"/>
      <c r="O28" s="123"/>
      <c r="P28" s="123"/>
      <c r="Q28" s="123"/>
      <c r="R28" s="123"/>
      <c r="S28" s="123"/>
      <c r="T28" s="123"/>
      <c r="U28" s="159"/>
      <c r="V28" s="159"/>
      <c r="W28" s="159"/>
      <c r="X28" s="159"/>
      <c r="Y28" s="159"/>
      <c r="Z28" s="159"/>
      <c r="AA28" s="159"/>
      <c r="AB28" s="159"/>
      <c r="AC28" s="159"/>
      <c r="AD28" s="21"/>
    </row>
    <row r="29" spans="1:26" ht="12.75" customHeight="1">
      <c r="A29" s="60" t="s">
        <v>1</v>
      </c>
      <c r="B29" s="94">
        <f>SUM(B9:B28)</f>
        <v>65791057.599999994</v>
      </c>
      <c r="C29" s="94">
        <f>SUM(C9:C28)</f>
        <v>16159907.200000001</v>
      </c>
      <c r="D29" s="94"/>
      <c r="E29" s="94">
        <f>SUM(E9:E28)</f>
        <v>267669</v>
      </c>
      <c r="F29" s="94">
        <f>SUM(F9:F28)</f>
        <v>64892</v>
      </c>
      <c r="G29" s="94"/>
      <c r="H29" s="61">
        <v>245.79259309072023</v>
      </c>
      <c r="I29" s="61">
        <v>249.02772606792826</v>
      </c>
      <c r="J29" s="61">
        <v>246.42385848009843</v>
      </c>
      <c r="K29" s="159"/>
      <c r="L29" s="159"/>
      <c r="M29" s="123"/>
      <c r="N29" s="123"/>
      <c r="O29" s="123"/>
      <c r="P29" s="123"/>
      <c r="Q29" s="123"/>
      <c r="R29" s="123"/>
      <c r="S29" s="123"/>
      <c r="T29" s="185"/>
      <c r="U29" s="87"/>
      <c r="V29" s="87"/>
      <c r="W29" s="87"/>
      <c r="X29" s="87"/>
      <c r="Y29" s="87"/>
      <c r="Z29" s="87"/>
    </row>
    <row r="30" spans="1:20" ht="12.75" customHeight="1">
      <c r="A30" s="31"/>
      <c r="B30" s="145"/>
      <c r="C30" s="145"/>
      <c r="D30" s="145"/>
      <c r="E30" s="145"/>
      <c r="F30" s="145"/>
      <c r="G30" s="145"/>
      <c r="H30" s="145"/>
      <c r="I30" s="145"/>
      <c r="J30" s="145"/>
      <c r="K30" s="143"/>
      <c r="M30" s="123"/>
      <c r="N30" s="123"/>
      <c r="O30" s="123"/>
      <c r="P30" s="123"/>
      <c r="Q30" s="123"/>
      <c r="R30" s="123"/>
      <c r="S30" s="123"/>
      <c r="T30" s="123"/>
    </row>
    <row r="33" spans="1:5" ht="12.75" customHeight="1">
      <c r="A33" s="13" t="s">
        <v>103</v>
      </c>
      <c r="B33" s="56"/>
      <c r="C33" s="56"/>
      <c r="D33" s="56"/>
      <c r="E33" s="56"/>
    </row>
    <row r="34" spans="1:5" ht="12.75" customHeight="1">
      <c r="A34" s="16" t="s">
        <v>202</v>
      </c>
      <c r="B34" s="56"/>
      <c r="C34" s="56"/>
      <c r="D34" s="56"/>
      <c r="E34" s="56"/>
    </row>
    <row r="35" spans="1:5" ht="12.75" customHeight="1">
      <c r="A35" s="14" t="s">
        <v>201</v>
      </c>
      <c r="B35" s="56"/>
      <c r="C35" s="56"/>
      <c r="D35" s="56"/>
      <c r="E35" s="56"/>
    </row>
    <row r="36" spans="1:26" ht="12.75" customHeight="1">
      <c r="A36" s="161"/>
      <c r="B36" s="93"/>
      <c r="C36" s="93"/>
      <c r="D36" s="93"/>
      <c r="E36" s="162"/>
      <c r="F36" s="162"/>
      <c r="G36" s="162"/>
      <c r="H36" s="162"/>
      <c r="I36" s="162"/>
      <c r="J36" s="162"/>
      <c r="K36" s="14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s="154" customFormat="1" ht="12.75" customHeight="1">
      <c r="A37" s="154" t="s">
        <v>104</v>
      </c>
      <c r="B37" s="139" t="s">
        <v>75</v>
      </c>
      <c r="C37" s="148"/>
      <c r="D37" s="149"/>
      <c r="E37" s="139" t="s">
        <v>169</v>
      </c>
      <c r="F37" s="150"/>
      <c r="G37" s="151"/>
      <c r="H37" s="139" t="s">
        <v>17</v>
      </c>
      <c r="I37" s="148"/>
      <c r="J37" s="15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10" s="142" customFormat="1" ht="12.75" customHeight="1">
      <c r="A38" s="154"/>
      <c r="B38" s="142" t="s">
        <v>139</v>
      </c>
      <c r="C38" s="142" t="s">
        <v>142</v>
      </c>
      <c r="E38" s="142" t="s">
        <v>139</v>
      </c>
      <c r="F38" s="142" t="s">
        <v>142</v>
      </c>
      <c r="H38" s="142" t="s">
        <v>139</v>
      </c>
      <c r="I38" s="153" t="s">
        <v>142</v>
      </c>
      <c r="J38" s="154"/>
    </row>
    <row r="39" spans="1:26" s="142" customFormat="1" ht="12.75" customHeight="1">
      <c r="A39" s="95"/>
      <c r="B39" s="156" t="s">
        <v>110</v>
      </c>
      <c r="C39" s="156" t="s">
        <v>110</v>
      </c>
      <c r="D39" s="156"/>
      <c r="E39" s="156" t="s">
        <v>110</v>
      </c>
      <c r="F39" s="156" t="s">
        <v>110</v>
      </c>
      <c r="G39" s="156"/>
      <c r="H39" s="156" t="s">
        <v>110</v>
      </c>
      <c r="I39" s="156" t="s">
        <v>110</v>
      </c>
      <c r="J39" s="157" t="s">
        <v>1</v>
      </c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</row>
    <row r="40" spans="1:27" s="154" customFormat="1" ht="12.75" customHeight="1">
      <c r="A40" s="141" t="s">
        <v>107</v>
      </c>
      <c r="B40" s="111">
        <v>4302935.9</v>
      </c>
      <c r="C40" s="111">
        <v>1002186.3</v>
      </c>
      <c r="D40" s="111"/>
      <c r="E40" s="111">
        <v>18807</v>
      </c>
      <c r="F40" s="111">
        <v>4384</v>
      </c>
      <c r="G40" s="111"/>
      <c r="H40" s="111">
        <v>228.79437975221992</v>
      </c>
      <c r="I40" s="111">
        <v>228.60088959854016</v>
      </c>
      <c r="J40" s="111">
        <v>228.7578025958346</v>
      </c>
      <c r="K40" s="163"/>
      <c r="L40" s="159"/>
      <c r="N40" s="123"/>
      <c r="O40" s="159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2.75" customHeight="1">
      <c r="A41" s="158" t="s">
        <v>108</v>
      </c>
      <c r="B41" s="111">
        <v>15534951.2</v>
      </c>
      <c r="C41" s="111">
        <v>4409820.2</v>
      </c>
      <c r="D41" s="111"/>
      <c r="E41" s="111">
        <v>74925</v>
      </c>
      <c r="F41" s="111">
        <v>19169</v>
      </c>
      <c r="G41" s="111"/>
      <c r="H41" s="111">
        <v>207.340022689356</v>
      </c>
      <c r="I41" s="111">
        <v>230.04956961761178</v>
      </c>
      <c r="J41" s="111">
        <v>211.9664526962399</v>
      </c>
      <c r="K41" s="163"/>
      <c r="L41" s="159"/>
      <c r="N41" s="123"/>
      <c r="O41" s="159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2.75" customHeight="1">
      <c r="A42" s="158" t="s">
        <v>109</v>
      </c>
      <c r="B42" s="111">
        <v>22815909.3</v>
      </c>
      <c r="C42" s="111">
        <v>5305357.4</v>
      </c>
      <c r="D42" s="111"/>
      <c r="E42" s="111">
        <v>96572</v>
      </c>
      <c r="F42" s="111">
        <v>22818</v>
      </c>
      <c r="G42" s="111"/>
      <c r="H42" s="111">
        <v>236.25801785196538</v>
      </c>
      <c r="I42" s="111">
        <v>232.50755543868877</v>
      </c>
      <c r="J42" s="111">
        <v>235.54122372057964</v>
      </c>
      <c r="K42" s="163"/>
      <c r="L42" s="159"/>
      <c r="N42" s="123"/>
      <c r="O42" s="159"/>
      <c r="P42" s="136"/>
      <c r="Q42" s="123"/>
      <c r="R42" s="123"/>
      <c r="S42" s="123"/>
      <c r="T42" s="136"/>
      <c r="U42" s="123"/>
      <c r="V42" s="123"/>
      <c r="W42" s="123"/>
      <c r="X42" s="123"/>
      <c r="Y42" s="136"/>
      <c r="Z42" s="136"/>
      <c r="AA42" s="123"/>
    </row>
    <row r="43" spans="1:27" s="154" customFormat="1" ht="12.75" customHeight="1">
      <c r="A43" s="158" t="s">
        <v>147</v>
      </c>
      <c r="B43" s="111">
        <v>22886292.9</v>
      </c>
      <c r="C43" s="111">
        <v>5371446</v>
      </c>
      <c r="D43" s="111"/>
      <c r="E43" s="111">
        <v>76288</v>
      </c>
      <c r="F43" s="111">
        <v>18237</v>
      </c>
      <c r="G43" s="111"/>
      <c r="H43" s="111">
        <v>299.9985961094798</v>
      </c>
      <c r="I43" s="111">
        <v>294.5356144102648</v>
      </c>
      <c r="J43" s="111">
        <v>298.9446061888389</v>
      </c>
      <c r="K43" s="163"/>
      <c r="L43" s="159"/>
      <c r="N43" s="123"/>
      <c r="O43" s="159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2.75" customHeight="1">
      <c r="A44" s="160" t="s">
        <v>9</v>
      </c>
      <c r="B44" s="111">
        <v>250968.3</v>
      </c>
      <c r="C44" s="111">
        <v>71097.3</v>
      </c>
      <c r="D44" s="111"/>
      <c r="E44" s="111">
        <v>1077</v>
      </c>
      <c r="F44" s="111">
        <v>284</v>
      </c>
      <c r="G44" s="111"/>
      <c r="H44" s="111">
        <v>233.02534818941504</v>
      </c>
      <c r="I44" s="111">
        <v>250.34260563380283</v>
      </c>
      <c r="J44" s="111">
        <v>236.63894195444524</v>
      </c>
      <c r="K44" s="163"/>
      <c r="L44" s="159"/>
      <c r="N44" s="123"/>
      <c r="O44" s="159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2.75" customHeight="1">
      <c r="A45" s="53" t="s">
        <v>1</v>
      </c>
      <c r="B45" s="113">
        <f>SUM(B40:B44)</f>
        <v>65791057.6</v>
      </c>
      <c r="C45" s="113">
        <f>SUM(C40:C44)</f>
        <v>16159907.200000001</v>
      </c>
      <c r="D45" s="113"/>
      <c r="E45" s="113">
        <f>SUM(E40:E44)</f>
        <v>267669</v>
      </c>
      <c r="F45" s="113">
        <f>SUM(F40:F44)</f>
        <v>64892</v>
      </c>
      <c r="G45" s="164"/>
      <c r="H45" s="61">
        <v>245.79259309072026</v>
      </c>
      <c r="I45" s="61">
        <v>249.02772606792826</v>
      </c>
      <c r="J45" s="61">
        <v>246.42385848009835</v>
      </c>
      <c r="K45" s="163"/>
      <c r="L45" s="159"/>
      <c r="M45" s="159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AA45" s="123"/>
    </row>
    <row r="46" spans="1:5" ht="12.75" customHeight="1">
      <c r="A46" s="22"/>
      <c r="E46" s="165"/>
    </row>
    <row r="49" spans="1:11" ht="12.75" customHeight="1">
      <c r="A49" s="13" t="s">
        <v>105</v>
      </c>
      <c r="B49" s="12"/>
      <c r="C49" s="12"/>
      <c r="D49" s="12"/>
      <c r="E49" s="143"/>
      <c r="F49" s="143"/>
      <c r="G49" s="143"/>
      <c r="H49" s="143"/>
      <c r="I49" s="143"/>
      <c r="J49" s="154"/>
      <c r="K49" s="143"/>
    </row>
    <row r="50" spans="1:10" ht="12.75" customHeight="1">
      <c r="A50" s="16" t="s">
        <v>199</v>
      </c>
      <c r="B50" s="12"/>
      <c r="C50" s="12"/>
      <c r="D50" s="12"/>
      <c r="E50" s="143"/>
      <c r="F50" s="143"/>
      <c r="G50" s="143"/>
      <c r="H50" s="143"/>
      <c r="I50" s="143"/>
      <c r="J50" s="154"/>
    </row>
    <row r="51" spans="1:11" ht="12.75" customHeight="1">
      <c r="A51" s="14" t="s">
        <v>200</v>
      </c>
      <c r="B51" s="12"/>
      <c r="C51" s="12"/>
      <c r="D51" s="12"/>
      <c r="E51" s="143"/>
      <c r="F51" s="143"/>
      <c r="G51" s="143"/>
      <c r="H51" s="143"/>
      <c r="I51" s="143"/>
      <c r="J51" s="154"/>
      <c r="K51" s="143"/>
    </row>
    <row r="52" spans="1:11" ht="12.75" customHeight="1">
      <c r="A52" s="161"/>
      <c r="B52" s="48"/>
      <c r="C52" s="48"/>
      <c r="D52" s="48"/>
      <c r="E52" s="161"/>
      <c r="F52" s="161"/>
      <c r="G52" s="161"/>
      <c r="H52" s="161"/>
      <c r="I52" s="161"/>
      <c r="J52" s="154"/>
      <c r="K52" s="143"/>
    </row>
    <row r="53" spans="1:14" s="169" customFormat="1" ht="12.75" customHeight="1">
      <c r="A53" s="166" t="s">
        <v>18</v>
      </c>
      <c r="B53" s="166"/>
      <c r="C53" s="144" t="s">
        <v>15</v>
      </c>
      <c r="D53" s="144"/>
      <c r="E53" s="167"/>
      <c r="F53" s="144" t="s">
        <v>169</v>
      </c>
      <c r="G53" s="144"/>
      <c r="H53" s="167"/>
      <c r="I53" s="144" t="s">
        <v>17</v>
      </c>
      <c r="J53" s="168"/>
      <c r="N53" s="170"/>
    </row>
    <row r="54" spans="1:14" s="154" customFormat="1" ht="12.75" customHeight="1">
      <c r="A54" s="171" t="s">
        <v>6</v>
      </c>
      <c r="B54" s="80"/>
      <c r="C54" s="116">
        <v>65791057.6</v>
      </c>
      <c r="D54" s="116"/>
      <c r="E54" s="116"/>
      <c r="F54" s="116">
        <v>267669</v>
      </c>
      <c r="G54" s="116"/>
      <c r="H54" s="116"/>
      <c r="I54" s="116">
        <f>C54/F54</f>
        <v>245.79259309072026</v>
      </c>
      <c r="J54" s="163"/>
      <c r="K54" s="123"/>
      <c r="L54" s="123"/>
      <c r="M54" s="186"/>
      <c r="N54" s="142"/>
    </row>
    <row r="55" spans="1:14" s="154" customFormat="1" ht="12.75" customHeight="1">
      <c r="A55" s="172" t="s">
        <v>19</v>
      </c>
      <c r="B55" s="128"/>
      <c r="C55" s="120">
        <v>6823063.8</v>
      </c>
      <c r="D55" s="120"/>
      <c r="E55" s="120"/>
      <c r="F55" s="120">
        <v>30590</v>
      </c>
      <c r="G55" s="120"/>
      <c r="H55" s="129"/>
      <c r="I55" s="120">
        <f>C55/F55</f>
        <v>223.0488329519451</v>
      </c>
      <c r="J55" s="163"/>
      <c r="K55" s="123"/>
      <c r="L55" s="123"/>
      <c r="M55" s="186"/>
      <c r="N55" s="142"/>
    </row>
    <row r="56" spans="1:14" s="154" customFormat="1" ht="12.75" customHeight="1">
      <c r="A56" s="158" t="s">
        <v>20</v>
      </c>
      <c r="B56" s="81"/>
      <c r="C56" s="111">
        <v>58967993.8</v>
      </c>
      <c r="D56" s="111"/>
      <c r="E56" s="111"/>
      <c r="F56" s="111">
        <v>237079</v>
      </c>
      <c r="G56" s="111"/>
      <c r="H56" s="114"/>
      <c r="I56" s="111">
        <f>C56/F56</f>
        <v>248.72719135815487</v>
      </c>
      <c r="J56" s="163"/>
      <c r="K56" s="123"/>
      <c r="L56" s="123"/>
      <c r="M56" s="186"/>
      <c r="N56" s="142"/>
    </row>
    <row r="57" spans="1:14" ht="12.75" customHeight="1">
      <c r="A57" s="173" t="s">
        <v>7</v>
      </c>
      <c r="B57" s="81"/>
      <c r="C57" s="111">
        <v>16159907.2</v>
      </c>
      <c r="D57" s="111"/>
      <c r="E57" s="111"/>
      <c r="F57" s="111">
        <v>64892</v>
      </c>
      <c r="G57" s="111"/>
      <c r="H57" s="114"/>
      <c r="I57" s="111">
        <f>C57/F57</f>
        <v>249.02772606792823</v>
      </c>
      <c r="J57" s="163"/>
      <c r="K57" s="123"/>
      <c r="L57" s="123"/>
      <c r="M57" s="186"/>
      <c r="N57" s="153"/>
    </row>
    <row r="58" spans="1:14" s="175" customFormat="1" ht="12.75" customHeight="1">
      <c r="A58" s="60" t="s">
        <v>1</v>
      </c>
      <c r="B58" s="82"/>
      <c r="C58" s="61">
        <v>81950964.8</v>
      </c>
      <c r="D58" s="61"/>
      <c r="E58" s="61"/>
      <c r="F58" s="61">
        <v>332561</v>
      </c>
      <c r="G58" s="61"/>
      <c r="H58" s="61"/>
      <c r="I58" s="61">
        <f>C58/F58</f>
        <v>246.42385848009837</v>
      </c>
      <c r="J58" s="163"/>
      <c r="K58" s="123"/>
      <c r="L58" s="123"/>
      <c r="M58" s="186"/>
      <c r="N58" s="174"/>
    </row>
    <row r="59" spans="1:11" ht="12.75" customHeight="1">
      <c r="A59" s="21"/>
      <c r="B59" s="154"/>
      <c r="C59" s="154"/>
      <c r="D59" s="154"/>
      <c r="E59" s="154"/>
      <c r="F59" s="154"/>
      <c r="G59" s="154"/>
      <c r="H59" s="154"/>
      <c r="I59" s="154"/>
      <c r="J59" s="154"/>
      <c r="K59" s="143"/>
    </row>
    <row r="60" spans="1:11" ht="12.7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43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6" r:id="rId22"/>
  <headerFooter alignWithMargins="0">
    <oddHeader>&amp;R&amp;"Arial,Fet"MOTORCYKLAR</oddHeader>
  </headerFooter>
  <legacyDrawing r:id="rId21"/>
  <oleObjects>
    <oleObject progId="Word.Document.8" shapeId="903571" r:id="rId1"/>
    <oleObject progId="Paint.Picture" shapeId="903570" r:id="rId2"/>
    <oleObject progId="Paint.Picture" shapeId="903569" r:id="rId3"/>
    <oleObject progId="Paint.Picture" shapeId="903568" r:id="rId4"/>
    <oleObject progId="Paint.Picture" shapeId="972398" r:id="rId5"/>
    <oleObject progId="Word.Document.8" shapeId="1731975" r:id="rId6"/>
    <oleObject progId="Paint.Picture" shapeId="1731976" r:id="rId7"/>
    <oleObject progId="Paint.Picture" shapeId="1731977" r:id="rId8"/>
    <oleObject progId="Paint.Picture" shapeId="1731978" r:id="rId9"/>
    <oleObject progId="Paint.Picture" shapeId="1731979" r:id="rId10"/>
    <oleObject progId="Word.Document.8" shapeId="1258892" r:id="rId11"/>
    <oleObject progId="Paint.Picture" shapeId="1258900" r:id="rId12"/>
    <oleObject progId="Paint.Picture" shapeId="1258901" r:id="rId13"/>
    <oleObject progId="Paint.Picture" shapeId="1258902" r:id="rId14"/>
    <oleObject progId="Paint.Picture" shapeId="1258904" r:id="rId15"/>
    <oleObject progId="Word.Document.8" shapeId="1258905" r:id="rId16"/>
    <oleObject progId="Paint.Picture" shapeId="1258906" r:id="rId17"/>
    <oleObject progId="Paint.Picture" shapeId="1258908" r:id="rId18"/>
    <oleObject progId="Paint.Picture" shapeId="1258909" r:id="rId19"/>
    <oleObject progId="Paint.Picture" shapeId="1258910" r:id="rId20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showGridLines="0" zoomScalePageLayoutView="0" workbookViewId="0" topLeftCell="A1">
      <selection activeCell="G33" sqref="G33"/>
    </sheetView>
  </sheetViews>
  <sheetFormatPr defaultColWidth="9.140625" defaultRowHeight="12.75" customHeight="1"/>
  <cols>
    <col min="1" max="1" width="17.7109375" style="1" customWidth="1"/>
    <col min="2" max="5" width="11.00390625" style="1" customWidth="1"/>
    <col min="6" max="6" width="11.140625" style="33" customWidth="1"/>
    <col min="7" max="7" width="14.8515625" style="1" customWidth="1"/>
    <col min="8" max="8" width="11.421875" style="6" customWidth="1"/>
    <col min="9" max="9" width="13.28125" style="6" customWidth="1"/>
    <col min="10" max="11" width="10.8515625" style="6" bestFit="1" customWidth="1"/>
    <col min="12" max="13" width="9.28125" style="6" bestFit="1" customWidth="1"/>
    <col min="14" max="14" width="9.7109375" style="6" bestFit="1" customWidth="1"/>
    <col min="15" max="15" width="9.7109375" style="6" customWidth="1"/>
    <col min="16" max="16" width="9.28125" style="6" bestFit="1" customWidth="1"/>
    <col min="17" max="18" width="9.28125" style="6" customWidth="1"/>
    <col min="19" max="19" width="10.8515625" style="6" bestFit="1" customWidth="1"/>
    <col min="20" max="20" width="9.28125" style="6" bestFit="1" customWidth="1"/>
    <col min="21" max="22" width="9.28125" style="6" customWidth="1"/>
    <col min="23" max="23" width="9.57421875" style="6" bestFit="1" customWidth="1"/>
    <col min="24" max="24" width="9.28125" style="6" bestFit="1" customWidth="1"/>
    <col min="25" max="25" width="9.28125" style="6" customWidth="1"/>
    <col min="26" max="26" width="9.7109375" style="6" bestFit="1" customWidth="1"/>
    <col min="27" max="29" width="9.28125" style="6" bestFit="1" customWidth="1"/>
    <col min="30" max="33" width="9.140625" style="6" customWidth="1"/>
    <col min="34" max="16384" width="9.140625" style="1" customWidth="1"/>
  </cols>
  <sheetData>
    <row r="1" ht="12.75" customHeight="1">
      <c r="G1" s="56"/>
    </row>
    <row r="2" ht="12.75" customHeight="1">
      <c r="A2" s="13" t="s">
        <v>137</v>
      </c>
    </row>
    <row r="3" ht="12.75" customHeight="1">
      <c r="A3" s="16" t="s">
        <v>203</v>
      </c>
    </row>
    <row r="4" ht="12.75" customHeight="1">
      <c r="A4" s="14" t="s">
        <v>204</v>
      </c>
    </row>
    <row r="5" spans="1:7" ht="12.75" customHeight="1">
      <c r="A5" s="9"/>
      <c r="B5" s="9"/>
      <c r="C5" s="9"/>
      <c r="D5" s="9"/>
      <c r="E5" s="9"/>
      <c r="F5" s="8"/>
      <c r="G5" s="9"/>
    </row>
    <row r="6" spans="2:31" ht="12.75" customHeight="1">
      <c r="B6" s="5" t="s">
        <v>113</v>
      </c>
      <c r="C6" s="28" t="s">
        <v>138</v>
      </c>
      <c r="D6" s="36"/>
      <c r="E6" s="36"/>
      <c r="F6" s="5" t="s">
        <v>114</v>
      </c>
      <c r="G6" s="142" t="s">
        <v>208</v>
      </c>
      <c r="H6" s="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12.75" customHeight="1">
      <c r="A7" s="9" t="s">
        <v>112</v>
      </c>
      <c r="B7" s="8"/>
      <c r="C7" s="7">
        <v>-3500</v>
      </c>
      <c r="D7" s="8" t="s">
        <v>28</v>
      </c>
      <c r="E7" s="8" t="s">
        <v>1</v>
      </c>
      <c r="F7" s="8"/>
      <c r="G7" s="8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4" s="25" customFormat="1" ht="12.75" customHeight="1">
      <c r="A8" s="97" t="s">
        <v>116</v>
      </c>
      <c r="B8" s="103">
        <v>1338.3522679718446</v>
      </c>
      <c r="C8" s="103">
        <v>1580.5030536286743</v>
      </c>
      <c r="D8" s="103">
        <v>3199.5862045012504</v>
      </c>
      <c r="E8" s="103">
        <v>1767.2355289932864</v>
      </c>
      <c r="F8" s="103">
        <v>5902.876167964405</v>
      </c>
      <c r="G8" s="102">
        <v>264.51374036360636</v>
      </c>
      <c r="H8" s="23"/>
      <c r="I8" s="23"/>
      <c r="J8" s="23"/>
      <c r="K8" s="23"/>
      <c r="L8" s="23"/>
      <c r="M8" s="24"/>
      <c r="N8" s="23"/>
      <c r="O8" s="24"/>
      <c r="P8" s="23"/>
      <c r="Q8" s="24"/>
      <c r="R8" s="24"/>
      <c r="S8" s="23"/>
      <c r="T8" s="23"/>
      <c r="U8" s="24"/>
      <c r="V8" s="24"/>
      <c r="W8" s="24"/>
      <c r="X8" s="23"/>
      <c r="Y8" s="24"/>
      <c r="Z8" s="24"/>
      <c r="AA8" s="24"/>
      <c r="AB8" s="23"/>
      <c r="AC8" s="24"/>
      <c r="AD8" s="24"/>
      <c r="AE8" s="23"/>
      <c r="AF8" s="24"/>
      <c r="AG8" s="24"/>
      <c r="AH8" s="23"/>
    </row>
    <row r="9" spans="1:34" s="25" customFormat="1" ht="12.75" customHeight="1">
      <c r="A9" s="98" t="s">
        <v>131</v>
      </c>
      <c r="B9" s="103">
        <v>1297.3738082181983</v>
      </c>
      <c r="C9" s="103">
        <v>1449.6012014176729</v>
      </c>
      <c r="D9" s="103">
        <v>3510.5666666666666</v>
      </c>
      <c r="E9" s="103">
        <v>1745.9782749575684</v>
      </c>
      <c r="F9" s="103">
        <v>6762.750566037736</v>
      </c>
      <c r="G9" s="103">
        <v>247.36501010472165</v>
      </c>
      <c r="H9" s="23"/>
      <c r="I9" s="24"/>
      <c r="J9" s="24"/>
      <c r="K9" s="24"/>
      <c r="L9" s="23"/>
      <c r="M9" s="24"/>
      <c r="N9" s="24"/>
      <c r="O9" s="24"/>
      <c r="P9" s="24"/>
      <c r="Q9" s="24"/>
      <c r="R9" s="24"/>
      <c r="S9" s="23"/>
      <c r="T9" s="24"/>
      <c r="U9" s="24"/>
      <c r="V9" s="24"/>
      <c r="W9" s="24"/>
      <c r="X9" s="23"/>
      <c r="Y9" s="24"/>
      <c r="Z9" s="24"/>
      <c r="AA9" s="24"/>
      <c r="AB9" s="23"/>
      <c r="AC9" s="24"/>
      <c r="AD9" s="24"/>
      <c r="AE9" s="23"/>
      <c r="AF9" s="24"/>
      <c r="AG9" s="24"/>
      <c r="AH9" s="23"/>
    </row>
    <row r="10" spans="1:34" s="25" customFormat="1" ht="12.75" customHeight="1">
      <c r="A10" s="98" t="s">
        <v>117</v>
      </c>
      <c r="B10" s="103">
        <v>1242.4873058992962</v>
      </c>
      <c r="C10" s="103">
        <v>1405.8003255597635</v>
      </c>
      <c r="D10" s="103">
        <v>3982.661400097229</v>
      </c>
      <c r="E10" s="103">
        <v>1715.632172083236</v>
      </c>
      <c r="F10" s="103">
        <v>4662.843835616439</v>
      </c>
      <c r="G10" s="103">
        <v>243.2402596198424</v>
      </c>
      <c r="H10" s="23"/>
      <c r="I10" s="23"/>
      <c r="J10" s="23"/>
      <c r="K10" s="23"/>
      <c r="L10" s="23"/>
      <c r="M10" s="24"/>
      <c r="N10" s="23"/>
      <c r="O10" s="24"/>
      <c r="P10" s="23"/>
      <c r="Q10" s="24"/>
      <c r="R10" s="24"/>
      <c r="S10" s="23"/>
      <c r="T10" s="23"/>
      <c r="U10" s="24"/>
      <c r="V10" s="24"/>
      <c r="W10" s="24"/>
      <c r="X10" s="23"/>
      <c r="Y10" s="24"/>
      <c r="Z10" s="24"/>
      <c r="AA10" s="24"/>
      <c r="AB10" s="23"/>
      <c r="AC10" s="24"/>
      <c r="AD10" s="24"/>
      <c r="AE10" s="23"/>
      <c r="AF10" s="24"/>
      <c r="AG10" s="24"/>
      <c r="AH10" s="23"/>
    </row>
    <row r="11" spans="1:34" s="25" customFormat="1" ht="12.75" customHeight="1">
      <c r="A11" s="98" t="s">
        <v>118</v>
      </c>
      <c r="B11" s="103">
        <v>1244.957900021066</v>
      </c>
      <c r="C11" s="103">
        <v>1418.6721502930627</v>
      </c>
      <c r="D11" s="103">
        <v>3965.0588445929816</v>
      </c>
      <c r="E11" s="103">
        <v>1812.9944992791395</v>
      </c>
      <c r="F11" s="103">
        <v>5789.618662952646</v>
      </c>
      <c r="G11" s="103">
        <v>231.6230083051369</v>
      </c>
      <c r="H11" s="23"/>
      <c r="I11" s="23"/>
      <c r="J11" s="23"/>
      <c r="K11" s="23"/>
      <c r="L11" s="23"/>
      <c r="M11" s="24"/>
      <c r="N11" s="23"/>
      <c r="O11" s="24"/>
      <c r="P11" s="23"/>
      <c r="Q11" s="24"/>
      <c r="R11" s="24"/>
      <c r="S11" s="23"/>
      <c r="T11" s="23"/>
      <c r="U11" s="24"/>
      <c r="V11" s="24"/>
      <c r="W11" s="24"/>
      <c r="X11" s="23"/>
      <c r="Y11" s="24"/>
      <c r="Z11" s="24"/>
      <c r="AA11" s="24"/>
      <c r="AB11" s="23"/>
      <c r="AC11" s="24"/>
      <c r="AD11" s="24"/>
      <c r="AE11" s="23"/>
      <c r="AF11" s="24"/>
      <c r="AG11" s="24"/>
      <c r="AH11" s="23"/>
    </row>
    <row r="12" spans="1:34" s="25" customFormat="1" ht="12.75" customHeight="1">
      <c r="A12" s="98" t="s">
        <v>119</v>
      </c>
      <c r="B12" s="103">
        <v>1286.9188384194697</v>
      </c>
      <c r="C12" s="103">
        <v>1421.3952445723255</v>
      </c>
      <c r="D12" s="103">
        <v>5069.923442205235</v>
      </c>
      <c r="E12" s="103">
        <v>2093.5826903379993</v>
      </c>
      <c r="F12" s="103">
        <v>4501.283801020408</v>
      </c>
      <c r="G12" s="103">
        <v>246.56857754010693</v>
      </c>
      <c r="H12" s="23"/>
      <c r="I12" s="23"/>
      <c r="J12" s="23"/>
      <c r="K12" s="23"/>
      <c r="L12" s="23"/>
      <c r="M12" s="24"/>
      <c r="N12" s="23"/>
      <c r="O12" s="24"/>
      <c r="P12" s="23"/>
      <c r="Q12" s="24"/>
      <c r="R12" s="24"/>
      <c r="S12" s="23"/>
      <c r="T12" s="23"/>
      <c r="U12" s="24"/>
      <c r="V12" s="24"/>
      <c r="W12" s="24"/>
      <c r="X12" s="23"/>
      <c r="Y12" s="24"/>
      <c r="Z12" s="24"/>
      <c r="AA12" s="24"/>
      <c r="AB12" s="23"/>
      <c r="AC12" s="24"/>
      <c r="AD12" s="24"/>
      <c r="AE12" s="23"/>
      <c r="AF12" s="24"/>
      <c r="AG12" s="24"/>
      <c r="AH12" s="23"/>
    </row>
    <row r="13" spans="1:34" s="25" customFormat="1" ht="12.75" customHeight="1">
      <c r="A13" s="98" t="s">
        <v>120</v>
      </c>
      <c r="B13" s="103">
        <v>1288.5079853542886</v>
      </c>
      <c r="C13" s="103">
        <v>1413.5569620253164</v>
      </c>
      <c r="D13" s="103">
        <v>6105.103341483293</v>
      </c>
      <c r="E13" s="103">
        <v>2285.8902560994093</v>
      </c>
      <c r="F13" s="103">
        <v>5321.099050632912</v>
      </c>
      <c r="G13" s="103">
        <v>240.02672799284528</v>
      </c>
      <c r="H13" s="24"/>
      <c r="I13" s="23"/>
      <c r="J13" s="23"/>
      <c r="K13" s="23"/>
      <c r="L13" s="23"/>
      <c r="M13" s="24"/>
      <c r="N13" s="23"/>
      <c r="O13" s="24"/>
      <c r="P13" s="23"/>
      <c r="Q13" s="24"/>
      <c r="R13" s="24"/>
      <c r="S13" s="23"/>
      <c r="T13" s="23"/>
      <c r="U13" s="24"/>
      <c r="V13" s="24"/>
      <c r="W13" s="24"/>
      <c r="X13" s="23"/>
      <c r="Y13" s="24"/>
      <c r="Z13" s="24"/>
      <c r="AA13" s="24"/>
      <c r="AB13" s="23"/>
      <c r="AC13" s="24"/>
      <c r="AD13" s="24"/>
      <c r="AE13" s="23"/>
      <c r="AF13" s="24"/>
      <c r="AG13" s="24"/>
      <c r="AH13" s="23"/>
    </row>
    <row r="14" spans="1:34" s="25" customFormat="1" ht="12.75" customHeight="1">
      <c r="A14" s="98" t="s">
        <v>132</v>
      </c>
      <c r="B14" s="103">
        <v>1246.8429139670004</v>
      </c>
      <c r="C14" s="103">
        <v>1337.8547007360087</v>
      </c>
      <c r="D14" s="103">
        <v>4874.211586314153</v>
      </c>
      <c r="E14" s="103">
        <v>1873.7042299988218</v>
      </c>
      <c r="F14" s="103">
        <v>5780.8259181532</v>
      </c>
      <c r="G14" s="103">
        <v>226.83029414546488</v>
      </c>
      <c r="H14" s="24"/>
      <c r="I14" s="24"/>
      <c r="J14" s="24"/>
      <c r="K14" s="24"/>
      <c r="L14" s="23"/>
      <c r="M14" s="24"/>
      <c r="N14" s="24"/>
      <c r="O14" s="24"/>
      <c r="P14" s="24"/>
      <c r="Q14" s="24"/>
      <c r="R14" s="24"/>
      <c r="S14" s="23"/>
      <c r="T14" s="24"/>
      <c r="U14" s="24"/>
      <c r="V14" s="24"/>
      <c r="W14" s="24"/>
      <c r="X14" s="23"/>
      <c r="Y14" s="24"/>
      <c r="Z14" s="24"/>
      <c r="AA14" s="24"/>
      <c r="AB14" s="23"/>
      <c r="AC14" s="24"/>
      <c r="AD14" s="24"/>
      <c r="AE14" s="23"/>
      <c r="AF14" s="24"/>
      <c r="AG14" s="24"/>
      <c r="AH14" s="23"/>
    </row>
    <row r="15" spans="1:34" s="25" customFormat="1" ht="12.75" customHeight="1">
      <c r="A15" s="98" t="s">
        <v>121</v>
      </c>
      <c r="B15" s="103">
        <v>1083.1804336755206</v>
      </c>
      <c r="C15" s="103">
        <v>1188.8589105058365</v>
      </c>
      <c r="D15" s="103">
        <v>2775.8784260515604</v>
      </c>
      <c r="E15" s="103">
        <v>1387.8776927003573</v>
      </c>
      <c r="F15" s="103">
        <v>3889.0033333333336</v>
      </c>
      <c r="G15" s="103">
        <v>233.79708104395604</v>
      </c>
      <c r="H15" s="23"/>
      <c r="I15" s="24"/>
      <c r="J15" s="24"/>
      <c r="K15" s="24"/>
      <c r="L15" s="23"/>
      <c r="M15" s="24"/>
      <c r="N15" s="24"/>
      <c r="O15" s="24"/>
      <c r="P15" s="24"/>
      <c r="Q15" s="24"/>
      <c r="R15" s="24"/>
      <c r="S15" s="23"/>
      <c r="T15" s="24"/>
      <c r="U15" s="24"/>
      <c r="V15" s="24"/>
      <c r="W15" s="24"/>
      <c r="X15" s="23"/>
      <c r="Y15" s="24"/>
      <c r="Z15" s="24"/>
      <c r="AA15" s="24"/>
      <c r="AB15" s="23"/>
      <c r="AC15" s="24"/>
      <c r="AD15" s="24"/>
      <c r="AE15" s="23"/>
      <c r="AF15" s="24"/>
      <c r="AG15" s="24"/>
      <c r="AH15" s="23"/>
    </row>
    <row r="16" spans="1:34" s="25" customFormat="1" ht="12.75" customHeight="1">
      <c r="A16" s="98" t="s">
        <v>130</v>
      </c>
      <c r="B16" s="103">
        <v>1211.6827957602006</v>
      </c>
      <c r="C16" s="103">
        <v>1319.937675218196</v>
      </c>
      <c r="D16" s="103">
        <v>3796.5384785819792</v>
      </c>
      <c r="E16" s="103">
        <v>1696.0387842081652</v>
      </c>
      <c r="F16" s="103">
        <v>3558.442857142857</v>
      </c>
      <c r="G16" s="103">
        <v>237.31194267515923</v>
      </c>
      <c r="H16" s="24"/>
      <c r="I16" s="24"/>
      <c r="J16" s="24"/>
      <c r="K16" s="24"/>
      <c r="L16" s="23"/>
      <c r="M16" s="24"/>
      <c r="N16" s="24"/>
      <c r="O16" s="24"/>
      <c r="P16" s="24"/>
      <c r="Q16" s="24"/>
      <c r="R16" s="24"/>
      <c r="S16" s="23"/>
      <c r="T16" s="24"/>
      <c r="U16" s="24"/>
      <c r="V16" s="24"/>
      <c r="W16" s="24"/>
      <c r="X16" s="23"/>
      <c r="Y16" s="24"/>
      <c r="Z16" s="24"/>
      <c r="AA16" s="24"/>
      <c r="AB16" s="23"/>
      <c r="AC16" s="24"/>
      <c r="AD16" s="24"/>
      <c r="AE16" s="23"/>
      <c r="AF16" s="24"/>
      <c r="AG16" s="24"/>
      <c r="AH16" s="23"/>
    </row>
    <row r="17" spans="1:34" s="25" customFormat="1" ht="12.75" customHeight="1">
      <c r="A17" s="98" t="s">
        <v>133</v>
      </c>
      <c r="B17" s="103">
        <v>1261.323456022076</v>
      </c>
      <c r="C17" s="103">
        <v>1461.8637784804996</v>
      </c>
      <c r="D17" s="103">
        <v>5225.70171416626</v>
      </c>
      <c r="E17" s="103">
        <v>2172.435739844243</v>
      </c>
      <c r="F17" s="103">
        <v>5465.966965285555</v>
      </c>
      <c r="G17" s="103">
        <v>232.3059226190476</v>
      </c>
      <c r="H17" s="24"/>
      <c r="I17" s="24"/>
      <c r="J17" s="24"/>
      <c r="K17" s="24"/>
      <c r="L17" s="23"/>
      <c r="M17" s="24"/>
      <c r="N17" s="24"/>
      <c r="O17" s="24"/>
      <c r="P17" s="24"/>
      <c r="Q17" s="24"/>
      <c r="R17" s="24"/>
      <c r="S17" s="23"/>
      <c r="T17" s="24"/>
      <c r="U17" s="24"/>
      <c r="V17" s="24"/>
      <c r="W17" s="24"/>
      <c r="X17" s="23"/>
      <c r="Y17" s="24"/>
      <c r="Z17" s="24"/>
      <c r="AA17" s="24"/>
      <c r="AB17" s="23"/>
      <c r="AC17" s="24"/>
      <c r="AD17" s="24"/>
      <c r="AE17" s="23"/>
      <c r="AF17" s="24"/>
      <c r="AG17" s="24"/>
      <c r="AH17" s="23"/>
    </row>
    <row r="18" spans="1:34" s="25" customFormat="1" ht="12.75" customHeight="1">
      <c r="A18" s="98" t="s">
        <v>122</v>
      </c>
      <c r="B18" s="103">
        <v>1277.5142059888972</v>
      </c>
      <c r="C18" s="103">
        <v>1434.7604240088106</v>
      </c>
      <c r="D18" s="103">
        <v>5431.903206915783</v>
      </c>
      <c r="E18" s="103">
        <v>2093.9048192771083</v>
      </c>
      <c r="F18" s="103">
        <v>4426.46387434555</v>
      </c>
      <c r="G18" s="103">
        <v>231.56920570896682</v>
      </c>
      <c r="H18" s="24"/>
      <c r="I18" s="24"/>
      <c r="J18" s="24"/>
      <c r="K18" s="24"/>
      <c r="L18" s="23"/>
      <c r="M18" s="24"/>
      <c r="N18" s="24"/>
      <c r="O18" s="24"/>
      <c r="P18" s="24"/>
      <c r="Q18" s="24"/>
      <c r="R18" s="24"/>
      <c r="S18" s="23"/>
      <c r="T18" s="24"/>
      <c r="U18" s="24"/>
      <c r="V18" s="24"/>
      <c r="W18" s="24"/>
      <c r="X18" s="23"/>
      <c r="Y18" s="24"/>
      <c r="Z18" s="24"/>
      <c r="AA18" s="24"/>
      <c r="AB18" s="23"/>
      <c r="AC18" s="24"/>
      <c r="AD18" s="24"/>
      <c r="AE18" s="23"/>
      <c r="AF18" s="24"/>
      <c r="AG18" s="24"/>
      <c r="AH18" s="23"/>
    </row>
    <row r="19" spans="1:34" s="25" customFormat="1" ht="12.75" customHeight="1">
      <c r="A19" s="98" t="s">
        <v>123</v>
      </c>
      <c r="B19" s="103">
        <v>1283.379188554466</v>
      </c>
      <c r="C19" s="103">
        <v>1421.4973731225589</v>
      </c>
      <c r="D19" s="103">
        <v>4205.057683054715</v>
      </c>
      <c r="E19" s="103">
        <v>1884.9190568130468</v>
      </c>
      <c r="F19" s="103">
        <v>5515.7814180107525</v>
      </c>
      <c r="G19" s="103">
        <v>247.11506974575968</v>
      </c>
      <c r="H19" s="24"/>
      <c r="I19" s="24"/>
      <c r="J19" s="24"/>
      <c r="K19" s="24"/>
      <c r="L19" s="23"/>
      <c r="M19" s="24"/>
      <c r="N19" s="24"/>
      <c r="O19" s="24"/>
      <c r="P19" s="24"/>
      <c r="Q19" s="24"/>
      <c r="R19" s="24"/>
      <c r="S19" s="23"/>
      <c r="T19" s="24"/>
      <c r="U19" s="24"/>
      <c r="V19" s="24"/>
      <c r="W19" s="24"/>
      <c r="X19" s="23"/>
      <c r="Y19" s="24"/>
      <c r="Z19" s="24"/>
      <c r="AA19" s="24"/>
      <c r="AB19" s="23"/>
      <c r="AC19" s="24"/>
      <c r="AD19" s="24"/>
      <c r="AE19" s="23"/>
      <c r="AF19" s="24"/>
      <c r="AG19" s="24"/>
      <c r="AH19" s="23"/>
    </row>
    <row r="20" spans="1:34" s="25" customFormat="1" ht="12.75" customHeight="1">
      <c r="A20" s="98" t="s">
        <v>124</v>
      </c>
      <c r="B20" s="103">
        <v>1261.628113530856</v>
      </c>
      <c r="C20" s="103">
        <v>1386.9908907647725</v>
      </c>
      <c r="D20" s="103">
        <v>4161.728664596273</v>
      </c>
      <c r="E20" s="103">
        <v>1854.9209018539857</v>
      </c>
      <c r="F20" s="103">
        <v>5565.006866197183</v>
      </c>
      <c r="G20" s="103">
        <v>238.75254462432545</v>
      </c>
      <c r="H20" s="24"/>
      <c r="I20" s="24"/>
      <c r="J20" s="24"/>
      <c r="K20" s="24"/>
      <c r="L20" s="23"/>
      <c r="M20" s="24"/>
      <c r="N20" s="24"/>
      <c r="O20" s="24"/>
      <c r="P20" s="24"/>
      <c r="Q20" s="24"/>
      <c r="R20" s="24"/>
      <c r="S20" s="23"/>
      <c r="T20" s="24"/>
      <c r="U20" s="24"/>
      <c r="V20" s="24"/>
      <c r="W20" s="24"/>
      <c r="X20" s="23"/>
      <c r="Y20" s="24"/>
      <c r="Z20" s="24"/>
      <c r="AA20" s="24"/>
      <c r="AB20" s="23"/>
      <c r="AC20" s="24"/>
      <c r="AD20" s="24"/>
      <c r="AE20" s="23"/>
      <c r="AF20" s="24"/>
      <c r="AG20" s="24"/>
      <c r="AH20" s="23"/>
    </row>
    <row r="21" spans="1:34" s="25" customFormat="1" ht="12.75" customHeight="1">
      <c r="A21" s="98" t="s">
        <v>134</v>
      </c>
      <c r="B21" s="103">
        <v>1227.7482478602158</v>
      </c>
      <c r="C21" s="103">
        <v>1385.44090657482</v>
      </c>
      <c r="D21" s="103">
        <v>4672.010430769231</v>
      </c>
      <c r="E21" s="103">
        <v>1932.9497975293455</v>
      </c>
      <c r="F21" s="103">
        <v>4720.728909952607</v>
      </c>
      <c r="G21" s="103">
        <v>237.62543892071704</v>
      </c>
      <c r="H21" s="24"/>
      <c r="I21" s="24"/>
      <c r="J21" s="24"/>
      <c r="K21" s="24"/>
      <c r="L21" s="23"/>
      <c r="M21" s="24"/>
      <c r="N21" s="24"/>
      <c r="O21" s="24"/>
      <c r="P21" s="24"/>
      <c r="Q21" s="24"/>
      <c r="R21" s="24"/>
      <c r="S21" s="23"/>
      <c r="T21" s="24"/>
      <c r="U21" s="24"/>
      <c r="V21" s="24"/>
      <c r="W21" s="24"/>
      <c r="X21" s="23"/>
      <c r="Y21" s="24"/>
      <c r="Z21" s="24"/>
      <c r="AA21" s="24"/>
      <c r="AB21" s="23"/>
      <c r="AC21" s="24"/>
      <c r="AD21" s="24"/>
      <c r="AE21" s="23"/>
      <c r="AF21" s="24"/>
      <c r="AG21" s="24"/>
      <c r="AH21" s="23"/>
    </row>
    <row r="22" spans="1:34" s="25" customFormat="1" ht="12.75" customHeight="1">
      <c r="A22" s="98" t="s">
        <v>125</v>
      </c>
      <c r="B22" s="103">
        <v>1230.0993205795573</v>
      </c>
      <c r="C22" s="103">
        <v>1415.1357671200192</v>
      </c>
      <c r="D22" s="103">
        <v>3459.5116259826227</v>
      </c>
      <c r="E22" s="103">
        <v>1744.772621747832</v>
      </c>
      <c r="F22" s="103">
        <v>4620.493169398907</v>
      </c>
      <c r="G22" s="103">
        <v>244.5024597396867</v>
      </c>
      <c r="H22" s="24"/>
      <c r="I22" s="24"/>
      <c r="J22" s="24"/>
      <c r="K22" s="24"/>
      <c r="L22" s="23"/>
      <c r="M22" s="24"/>
      <c r="N22" s="24"/>
      <c r="O22" s="24"/>
      <c r="P22" s="23"/>
      <c r="Q22" s="24"/>
      <c r="R22" s="24"/>
      <c r="S22" s="23"/>
      <c r="T22" s="23"/>
      <c r="U22" s="24"/>
      <c r="V22" s="24"/>
      <c r="W22" s="24"/>
      <c r="X22" s="23"/>
      <c r="Y22" s="24"/>
      <c r="Z22" s="24"/>
      <c r="AA22" s="24"/>
      <c r="AB22" s="23"/>
      <c r="AC22" s="24"/>
      <c r="AD22" s="24"/>
      <c r="AE22" s="23"/>
      <c r="AF22" s="24"/>
      <c r="AG22" s="24"/>
      <c r="AH22" s="23"/>
    </row>
    <row r="23" spans="1:34" s="25" customFormat="1" ht="12.75" customHeight="1">
      <c r="A23" s="98" t="s">
        <v>126</v>
      </c>
      <c r="B23" s="103">
        <v>1217.104575864388</v>
      </c>
      <c r="C23" s="103">
        <v>1342.7914026013157</v>
      </c>
      <c r="D23" s="103">
        <v>3769.62337414966</v>
      </c>
      <c r="E23" s="103">
        <v>1720.890753773105</v>
      </c>
      <c r="F23" s="103">
        <v>5669.604835589942</v>
      </c>
      <c r="G23" s="103">
        <v>236.6500508203862</v>
      </c>
      <c r="H23" s="24"/>
      <c r="I23" s="24"/>
      <c r="J23" s="24"/>
      <c r="K23" s="24"/>
      <c r="L23" s="23"/>
      <c r="M23" s="24"/>
      <c r="N23" s="24"/>
      <c r="O23" s="24"/>
      <c r="P23" s="24"/>
      <c r="Q23" s="24"/>
      <c r="R23" s="24"/>
      <c r="S23" s="23"/>
      <c r="T23" s="24"/>
      <c r="U23" s="24"/>
      <c r="V23" s="24"/>
      <c r="W23" s="24"/>
      <c r="X23" s="23"/>
      <c r="Y23" s="24"/>
      <c r="Z23" s="24"/>
      <c r="AA23" s="24"/>
      <c r="AB23" s="23"/>
      <c r="AC23" s="24"/>
      <c r="AD23" s="24"/>
      <c r="AE23" s="23"/>
      <c r="AF23" s="24"/>
      <c r="AG23" s="24"/>
      <c r="AH23" s="23"/>
    </row>
    <row r="24" spans="1:34" s="25" customFormat="1" ht="12.75" customHeight="1">
      <c r="A24" s="98" t="s">
        <v>127</v>
      </c>
      <c r="B24" s="103">
        <v>1225.4011527846446</v>
      </c>
      <c r="C24" s="103">
        <v>1379.2742405028393</v>
      </c>
      <c r="D24" s="103">
        <v>4628.001625268323</v>
      </c>
      <c r="E24" s="103">
        <v>1874.371913262922</v>
      </c>
      <c r="F24" s="103">
        <v>5326.429392971246</v>
      </c>
      <c r="G24" s="103">
        <v>251.00490822349803</v>
      </c>
      <c r="H24" s="24"/>
      <c r="I24" s="23"/>
      <c r="J24" s="23"/>
      <c r="K24" s="23"/>
      <c r="L24" s="23"/>
      <c r="M24" s="24"/>
      <c r="N24" s="23"/>
      <c r="O24" s="24"/>
      <c r="P24" s="23"/>
      <c r="Q24" s="24"/>
      <c r="R24" s="24"/>
      <c r="S24" s="23"/>
      <c r="T24" s="23"/>
      <c r="U24" s="24"/>
      <c r="V24" s="24"/>
      <c r="W24" s="24"/>
      <c r="X24" s="23"/>
      <c r="Y24" s="24"/>
      <c r="Z24" s="24"/>
      <c r="AA24" s="24"/>
      <c r="AB24" s="23"/>
      <c r="AC24" s="24"/>
      <c r="AD24" s="24"/>
      <c r="AE24" s="23"/>
      <c r="AF24" s="24"/>
      <c r="AG24" s="24"/>
      <c r="AH24" s="23"/>
    </row>
    <row r="25" spans="1:34" s="25" customFormat="1" ht="12.75" customHeight="1">
      <c r="A25" s="98" t="s">
        <v>128</v>
      </c>
      <c r="B25" s="103">
        <v>1224.163049208227</v>
      </c>
      <c r="C25" s="103">
        <v>1367.785980124058</v>
      </c>
      <c r="D25" s="103">
        <v>4101.90906298003</v>
      </c>
      <c r="E25" s="103">
        <v>1855.4871328364754</v>
      </c>
      <c r="F25" s="103">
        <v>5444.898514851485</v>
      </c>
      <c r="G25" s="103">
        <v>258.41215491559086</v>
      </c>
      <c r="H25" s="24"/>
      <c r="I25" s="23"/>
      <c r="J25" s="23"/>
      <c r="K25" s="23"/>
      <c r="L25" s="23"/>
      <c r="M25" s="24"/>
      <c r="N25" s="23"/>
      <c r="O25" s="24"/>
      <c r="P25" s="23"/>
      <c r="Q25" s="24"/>
      <c r="R25" s="24"/>
      <c r="S25" s="23"/>
      <c r="T25" s="23"/>
      <c r="U25" s="24"/>
      <c r="V25" s="24"/>
      <c r="W25" s="24"/>
      <c r="X25" s="23"/>
      <c r="Y25" s="24"/>
      <c r="Z25" s="24"/>
      <c r="AA25" s="24"/>
      <c r="AB25" s="23"/>
      <c r="AC25" s="24"/>
      <c r="AD25" s="24"/>
      <c r="AE25" s="23"/>
      <c r="AF25" s="24"/>
      <c r="AG25" s="24"/>
      <c r="AH25" s="23"/>
    </row>
    <row r="26" spans="1:34" s="25" customFormat="1" ht="12.75" customHeight="1">
      <c r="A26" s="98" t="s">
        <v>129</v>
      </c>
      <c r="B26" s="103">
        <v>1266.9726996119284</v>
      </c>
      <c r="C26" s="103">
        <v>1413.4335846211834</v>
      </c>
      <c r="D26" s="103">
        <v>3958.698765996344</v>
      </c>
      <c r="E26" s="103">
        <v>1848.5148515625</v>
      </c>
      <c r="F26" s="103">
        <v>6249.348335745297</v>
      </c>
      <c r="G26" s="103">
        <v>261.18253309622605</v>
      </c>
      <c r="H26" s="24"/>
      <c r="I26" s="24"/>
      <c r="J26" s="24"/>
      <c r="K26" s="24"/>
      <c r="L26" s="23"/>
      <c r="M26" s="24"/>
      <c r="N26" s="24"/>
      <c r="O26" s="24"/>
      <c r="P26" s="24"/>
      <c r="Q26" s="24"/>
      <c r="R26" s="24"/>
      <c r="S26" s="23"/>
      <c r="T26" s="24"/>
      <c r="U26" s="24"/>
      <c r="V26" s="24"/>
      <c r="W26" s="24"/>
      <c r="X26" s="23"/>
      <c r="Y26" s="24"/>
      <c r="Z26" s="24"/>
      <c r="AA26" s="24"/>
      <c r="AB26" s="23"/>
      <c r="AC26" s="24"/>
      <c r="AD26" s="24"/>
      <c r="AE26" s="23"/>
      <c r="AF26" s="24"/>
      <c r="AG26" s="24"/>
      <c r="AH26" s="23"/>
    </row>
    <row r="27" spans="1:34" s="25" customFormat="1" ht="12.75" customHeight="1">
      <c r="A27" s="98" t="s">
        <v>135</v>
      </c>
      <c r="B27" s="103">
        <v>1227.979453685919</v>
      </c>
      <c r="C27" s="103">
        <v>1350.0470817893065</v>
      </c>
      <c r="D27" s="103">
        <v>4606.802831362788</v>
      </c>
      <c r="E27" s="103">
        <v>1921.2144385026736</v>
      </c>
      <c r="F27" s="103">
        <v>6141.194706994329</v>
      </c>
      <c r="G27" s="103">
        <v>245.78872806582729</v>
      </c>
      <c r="H27" s="24"/>
      <c r="I27" s="23"/>
      <c r="J27" s="23"/>
      <c r="K27" s="23"/>
      <c r="L27" s="23"/>
      <c r="M27" s="24"/>
      <c r="N27" s="23"/>
      <c r="O27" s="24"/>
      <c r="P27" s="23"/>
      <c r="Q27" s="24"/>
      <c r="R27" s="24"/>
      <c r="S27" s="23"/>
      <c r="T27" s="23"/>
      <c r="U27" s="24"/>
      <c r="V27" s="24"/>
      <c r="W27" s="24"/>
      <c r="X27" s="23"/>
      <c r="Y27" s="24"/>
      <c r="Z27" s="24"/>
      <c r="AA27" s="24"/>
      <c r="AB27" s="23"/>
      <c r="AC27" s="24"/>
      <c r="AD27" s="24"/>
      <c r="AE27" s="23"/>
      <c r="AF27" s="24"/>
      <c r="AG27" s="24"/>
      <c r="AH27" s="23"/>
    </row>
    <row r="28" spans="1:34" s="25" customFormat="1" ht="12.75" customHeight="1">
      <c r="A28" s="98" t="s">
        <v>136</v>
      </c>
      <c r="B28" s="103">
        <v>1230.6304956471424</v>
      </c>
      <c r="C28" s="103">
        <v>1367.7981114308134</v>
      </c>
      <c r="D28" s="103">
        <v>3680.43634402804</v>
      </c>
      <c r="E28" s="103">
        <v>1743.6119567122325</v>
      </c>
      <c r="F28" s="103">
        <v>4871.930848861284</v>
      </c>
      <c r="G28" s="103">
        <v>264.555807860262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3"/>
      <c r="AF28" s="24"/>
      <c r="AG28" s="24"/>
      <c r="AH28" s="23"/>
    </row>
    <row r="29" spans="1:34" s="99" customFormat="1" ht="12.75" customHeight="1">
      <c r="A29" s="100" t="s">
        <v>26</v>
      </c>
      <c r="B29" s="103">
        <v>609.3214511041009</v>
      </c>
      <c r="C29" s="103">
        <v>1680.1208333333334</v>
      </c>
      <c r="D29" s="103">
        <v>2216.975</v>
      </c>
      <c r="E29" s="103">
        <v>1814.334375</v>
      </c>
      <c r="F29" s="181" t="s">
        <v>168</v>
      </c>
      <c r="G29" s="104">
        <v>298.2933333333333</v>
      </c>
      <c r="H29" s="101"/>
      <c r="I29" s="101"/>
      <c r="J29" s="101"/>
      <c r="K29" s="101"/>
      <c r="L29" s="23"/>
      <c r="M29" s="23"/>
      <c r="N29" s="101"/>
      <c r="O29" s="101"/>
      <c r="P29" s="101"/>
      <c r="Q29" s="101"/>
      <c r="R29" s="101"/>
      <c r="S29" s="23"/>
      <c r="T29" s="101"/>
      <c r="U29" s="101"/>
      <c r="V29" s="101"/>
      <c r="W29" s="101"/>
      <c r="X29" s="23"/>
      <c r="Y29" s="23"/>
      <c r="Z29" s="101"/>
      <c r="AA29" s="101"/>
      <c r="AB29" s="23"/>
      <c r="AC29" s="101"/>
      <c r="AD29" s="101"/>
      <c r="AE29" s="23"/>
      <c r="AF29" s="101"/>
      <c r="AG29" s="101"/>
      <c r="AH29" s="23"/>
    </row>
    <row r="30" spans="1:34" s="25" customFormat="1" ht="12.75" customHeight="1">
      <c r="A30" s="54" t="s">
        <v>1</v>
      </c>
      <c r="B30" s="126">
        <v>1270.9112460220972</v>
      </c>
      <c r="C30" s="126">
        <v>1441.7844915868611</v>
      </c>
      <c r="D30" s="126">
        <v>4282.082237674481</v>
      </c>
      <c r="E30" s="126">
        <v>1885.1711131343498</v>
      </c>
      <c r="F30" s="127">
        <v>5535.805996451804</v>
      </c>
      <c r="G30" s="105">
        <v>245.0701136428565</v>
      </c>
      <c r="H30" s="24"/>
      <c r="I30" s="24"/>
      <c r="J30" s="24"/>
      <c r="K30" s="24"/>
      <c r="L30" s="23"/>
      <c r="M30" s="23"/>
      <c r="N30" s="24"/>
      <c r="O30" s="24"/>
      <c r="P30" s="24"/>
      <c r="Q30" s="24"/>
      <c r="R30" s="24"/>
      <c r="S30" s="23"/>
      <c r="T30" s="24"/>
      <c r="U30" s="24"/>
      <c r="V30" s="24"/>
      <c r="W30" s="24"/>
      <c r="X30" s="23"/>
      <c r="Y30" s="23"/>
      <c r="Z30" s="24"/>
      <c r="AA30" s="24"/>
      <c r="AB30" s="23"/>
      <c r="AC30" s="24"/>
      <c r="AD30" s="24"/>
      <c r="AE30" s="23"/>
      <c r="AF30" s="24"/>
      <c r="AG30" s="24"/>
      <c r="AH30" s="23"/>
    </row>
    <row r="31" ht="12.75" customHeight="1">
      <c r="A31" s="143" t="s">
        <v>207</v>
      </c>
    </row>
    <row r="32" spans="14:15" ht="12.75" customHeight="1">
      <c r="N32" s="24"/>
      <c r="O32" s="24"/>
    </row>
  </sheetData>
  <sheetProtection/>
  <printOptions/>
  <pageMargins left="0.7086614173228347" right="0.15748031496062992" top="0.984251968503937" bottom="0.5511811023622047" header="0.5118110236220472" footer="0.5118110236220472"/>
  <pageSetup horizontalDpi="600" verticalDpi="600" orientation="portrait" paperSize="9" r:id="rId3"/>
  <headerFooter alignWithMargins="0">
    <oddHeader>&amp;R&amp;"Arial,Fet"REGIONAL STATISTIK</oddHeader>
  </headerFooter>
  <legacyDrawing r:id="rId2"/>
  <oleObjects>
    <oleObject progId="Paint.Picture" shapeId="9035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</dc:creator>
  <cp:keywords/>
  <dc:description/>
  <cp:lastModifiedBy>Anette Myhr</cp:lastModifiedBy>
  <cp:lastPrinted>2011-04-07T14:43:14Z</cp:lastPrinted>
  <dcterms:created xsi:type="dcterms:W3CDTF">2007-06-06T17:47:08Z</dcterms:created>
  <dcterms:modified xsi:type="dcterms:W3CDTF">2013-06-12T11:47:31Z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