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checkCompatibility="1"/>
  <mc:AlternateContent xmlns:mc="http://schemas.openxmlformats.org/markup-compatibility/2006">
    <mc:Choice Requires="x15">
      <x15ac:absPath xmlns:x15ac="http://schemas.microsoft.com/office/spreadsheetml/2010/11/ac" url="S:\Information\Publikationer\Statistik\Transportarbete\2020\Publicering oktober\"/>
    </mc:Choice>
  </mc:AlternateContent>
  <xr:revisionPtr revIDLastSave="0" documentId="13_ncr:1_{84A7F452-6305-4351-8D0D-E0280167EAAC}" xr6:coauthVersionLast="45" xr6:coauthVersionMax="45" xr10:uidLastSave="{00000000-0000-0000-0000-000000000000}"/>
  <bookViews>
    <workbookView xWindow="23970" yWindow="-4500" windowWidth="28830" windowHeight="17400" xr2:uid="{00000000-000D-0000-FFFF-FFFF00000000}"/>
  </bookViews>
  <sheets>
    <sheet name="Titelsida" sheetId="6" r:id="rId1"/>
    <sheet name="Personkilometer" sheetId="2" r:id="rId2"/>
    <sheet name="Tonkilometer" sheetId="1" r:id="rId3"/>
    <sheet name="Fig" sheetId="4" r:id="rId4"/>
    <sheet name="Fig index" sheetId="3" r:id="rId5"/>
  </sheets>
  <definedNames>
    <definedName name="_xlnm.Print_Area" localSheetId="3">Fig!$A$1:$N$39</definedName>
    <definedName name="_xlnm.Print_Area" localSheetId="4">'Fig index'!$A$1:$N$39</definedName>
    <definedName name="_xlnm.Print_Area" localSheetId="0">Titelsida!$A$1:$R$24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5" i="1" l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14" i="1"/>
  <c r="F5" i="2" l="1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N36" i="2" s="1"/>
  <c r="F37" i="2"/>
  <c r="F38" i="2"/>
  <c r="F39" i="2"/>
  <c r="F40" i="2"/>
  <c r="N40" i="2" s="1"/>
  <c r="F41" i="2"/>
  <c r="F42" i="2"/>
  <c r="F43" i="2"/>
  <c r="F44" i="2"/>
  <c r="N44" i="2" s="1"/>
  <c r="F45" i="2"/>
  <c r="F46" i="2"/>
  <c r="F47" i="2"/>
  <c r="F48" i="2"/>
  <c r="N48" i="2" s="1"/>
  <c r="F49" i="2"/>
  <c r="F50" i="2"/>
  <c r="F51" i="2"/>
  <c r="F52" i="2"/>
  <c r="N52" i="2" s="1"/>
  <c r="F53" i="2"/>
  <c r="F54" i="2"/>
  <c r="F55" i="2"/>
  <c r="F56" i="2"/>
  <c r="N56" i="2" s="1"/>
  <c r="F4" i="2"/>
  <c r="J5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O51" i="2" s="1"/>
  <c r="J52" i="2"/>
  <c r="J53" i="2"/>
  <c r="O53" i="2" s="1"/>
  <c r="J54" i="2"/>
  <c r="O54" i="2" s="1"/>
  <c r="J55" i="2"/>
  <c r="O55" i="2" s="1"/>
  <c r="J56" i="2"/>
  <c r="J4" i="2"/>
  <c r="O52" i="2"/>
  <c r="P6" i="3"/>
  <c r="P7" i="3"/>
  <c r="P8" i="3"/>
  <c r="P10" i="3"/>
  <c r="P11" i="3"/>
  <c r="P12" i="3"/>
  <c r="P14" i="3"/>
  <c r="P15" i="3"/>
  <c r="P16" i="3"/>
  <c r="P18" i="3"/>
  <c r="P19" i="3"/>
  <c r="P20" i="3"/>
  <c r="P22" i="3"/>
  <c r="P23" i="3"/>
  <c r="P24" i="3"/>
  <c r="P26" i="3"/>
  <c r="O56" i="2"/>
  <c r="N32" i="2" l="1"/>
  <c r="N28" i="2"/>
  <c r="N24" i="2"/>
  <c r="N20" i="2"/>
  <c r="N16" i="2"/>
  <c r="N12" i="2"/>
  <c r="N8" i="2"/>
  <c r="N55" i="2"/>
  <c r="N51" i="2"/>
  <c r="N47" i="2"/>
  <c r="N43" i="2"/>
  <c r="N39" i="2"/>
  <c r="N35" i="2"/>
  <c r="N31" i="2"/>
  <c r="N27" i="2"/>
  <c r="N23" i="2"/>
  <c r="N19" i="2"/>
  <c r="N15" i="2"/>
  <c r="N11" i="2"/>
  <c r="N7" i="2"/>
  <c r="N54" i="2"/>
  <c r="N50" i="2"/>
  <c r="N46" i="2"/>
  <c r="Q16" i="3" s="1"/>
  <c r="N42" i="2"/>
  <c r="N38" i="2"/>
  <c r="N34" i="2"/>
  <c r="Q6" i="3" s="1"/>
  <c r="N30" i="2"/>
  <c r="N26" i="2"/>
  <c r="N22" i="2"/>
  <c r="N18" i="2"/>
  <c r="N14" i="2"/>
  <c r="N10" i="2"/>
  <c r="N6" i="2"/>
  <c r="N53" i="2"/>
  <c r="Q23" i="3" s="1"/>
  <c r="N49" i="2"/>
  <c r="Q19" i="3" s="1"/>
  <c r="N45" i="2"/>
  <c r="Q15" i="3" s="1"/>
  <c r="N41" i="2"/>
  <c r="N37" i="2"/>
  <c r="N33" i="2"/>
  <c r="N29" i="2"/>
  <c r="N25" i="2"/>
  <c r="N21" i="2"/>
  <c r="N17" i="2"/>
  <c r="N13" i="2"/>
  <c r="N9" i="2"/>
  <c r="N5" i="2"/>
  <c r="P21" i="3"/>
  <c r="P9" i="3"/>
  <c r="P25" i="3"/>
  <c r="P13" i="3"/>
  <c r="P4" i="3"/>
  <c r="P17" i="3"/>
  <c r="P5" i="3"/>
  <c r="Q20" i="3"/>
  <c r="Q22" i="3"/>
  <c r="N4" i="2"/>
  <c r="Q24" i="3"/>
  <c r="Q12" i="3"/>
  <c r="Q18" i="3"/>
  <c r="Q26" i="3"/>
  <c r="Q10" i="3"/>
  <c r="Q13" i="3"/>
  <c r="Q11" i="3"/>
  <c r="Q5" i="3" l="1"/>
  <c r="Q21" i="3"/>
  <c r="Q14" i="3"/>
  <c r="Q4" i="3"/>
  <c r="Q8" i="3"/>
  <c r="Q7" i="3"/>
  <c r="Q25" i="3"/>
  <c r="Q9" i="3"/>
  <c r="Q17" i="3"/>
</calcChain>
</file>

<file path=xl/sharedStrings.xml><?xml version="1.0" encoding="utf-8"?>
<sst xmlns="http://schemas.openxmlformats.org/spreadsheetml/2006/main" count="272" uniqueCount="34">
  <si>
    <t>Sjöfart</t>
  </si>
  <si>
    <t>Totalt</t>
  </si>
  <si>
    <t>Person-bil</t>
  </si>
  <si>
    <t>MC</t>
  </si>
  <si>
    <t>Buss</t>
  </si>
  <si>
    <t>Summa vägtrafik</t>
  </si>
  <si>
    <t>Järnväg</t>
  </si>
  <si>
    <t>Tunnel-bana</t>
  </si>
  <si>
    <t>Spårväg</t>
  </si>
  <si>
    <t>Summa bantrafik</t>
  </si>
  <si>
    <t>Inrikes luftfart</t>
  </si>
  <si>
    <t>Färjor</t>
  </si>
  <si>
    <t>Varav kollektiv-trafik</t>
  </si>
  <si>
    <t>Varav inrikes sjöfart</t>
  </si>
  <si>
    <t>Persontransportarbete i Sverige, miljarder personkilometer</t>
  </si>
  <si>
    <t>Godstransporter</t>
  </si>
  <si>
    <t>Persontransporter</t>
  </si>
  <si>
    <t>..</t>
  </si>
  <si>
    <t>Gång, cykel, moped</t>
  </si>
  <si>
    <t>Godstransportarbete i Sverige, miljarder tonkilometer</t>
  </si>
  <si>
    <t>Index 1980=100</t>
  </si>
  <si>
    <t>Persontransportarbete</t>
  </si>
  <si>
    <t>Godstransportarbete</t>
  </si>
  <si>
    <t xml:space="preserve">Trafikanalys ser över metoderna för beräkning av person- och godstransportarbete, vilket kommer att ge bättre data, men även viss förändring i tidsserierna. </t>
  </si>
  <si>
    <t>Denna statistik består mestadels av uppgifter hämtade ur andra statistikrapporter och uppdateras löpande med nya uppgifter.</t>
  </si>
  <si>
    <t xml:space="preserve">1) Tidsserierbrott. Trafikanalys korrigerade körsträckorna för vägtrafik fr.o.m. 1999. Jämförelser av persontransportarbete för vägtrafik före och efter 1999 göres således med försiktighet. </t>
  </si>
  <si>
    <r>
      <t>Vägtrafik inrikes och utrikes</t>
    </r>
    <r>
      <rPr>
        <b/>
        <vertAlign val="superscript"/>
        <sz val="10"/>
        <rFont val="Arial"/>
        <family val="2"/>
      </rPr>
      <t xml:space="preserve">1 </t>
    </r>
  </si>
  <si>
    <r>
      <t>Varav svenska tunga lastbilar i inrikes trafik</t>
    </r>
    <r>
      <rPr>
        <b/>
        <vertAlign val="superscript"/>
        <sz val="10"/>
        <rFont val="Arial"/>
        <family val="2"/>
      </rPr>
      <t>1</t>
    </r>
  </si>
  <si>
    <t>Publiceringsdatum: 2015-09-16</t>
  </si>
  <si>
    <t>Transportarbete 1950–2002</t>
  </si>
  <si>
    <t>Henrik Petterson</t>
  </si>
  <si>
    <t>tel: 010-414 42 18, e-post: henrik.peterson@trafa.se</t>
  </si>
  <si>
    <t>Björn Tano</t>
  </si>
  <si>
    <t xml:space="preserve">tel: 010-414 42 24, e-post: bjorn.tano@trafa.se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</si>
</sst>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0.0"/>
    <numFmt numFmtId="165" formatCode="0.0000"/>
    <numFmt numFmtId="166" formatCode="#,##0.0"/>
    <numFmt numFmtId="167" formatCode="0.00000000"/>
    <numFmt numFmtId="168" formatCode="0.0000000000"/>
    <numFmt numFmtId="169" formatCode="0.000"/>
  </numFmts>
  <fonts count="19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b/>
      <sz val="20"/>
      <name val="Arial"/>
      <family val="2"/>
    </font>
    <font>
      <sz val="8"/>
      <name val="Arial"/>
      <family val="2"/>
    </font>
    <font>
      <u/>
      <sz val="8"/>
      <color indexed="12"/>
      <name val="Arial"/>
      <family val="2"/>
    </font>
    <font>
      <u/>
      <sz val="10"/>
      <color indexed="12"/>
      <name val="Arial"/>
      <family val="2"/>
    </font>
    <font>
      <b/>
      <i/>
      <sz val="14"/>
      <name val="Arial"/>
      <family val="2"/>
    </font>
    <font>
      <b/>
      <sz val="16"/>
      <color indexed="9"/>
      <name val="Tahoma"/>
      <family val="2"/>
    </font>
    <font>
      <u/>
      <sz val="10"/>
      <color indexed="36"/>
      <name val="Arial"/>
      <family val="2"/>
    </font>
    <font>
      <b/>
      <i/>
      <sz val="10"/>
      <name val="Arial"/>
      <family val="2"/>
    </font>
    <font>
      <b/>
      <vertAlign val="superscript"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13">
    <xf numFmtId="0" fontId="0" fillId="0" borderId="0"/>
    <xf numFmtId="9" fontId="3" fillId="0" borderId="0" applyFont="0" applyFill="0" applyBorder="0" applyAlignment="0" applyProtection="0"/>
    <xf numFmtId="0" fontId="11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2" fillId="0" borderId="0"/>
    <xf numFmtId="9" fontId="2" fillId="0" borderId="0" applyFont="0" applyFill="0" applyBorder="0" applyAlignment="0" applyProtection="0"/>
    <xf numFmtId="0" fontId="3" fillId="0" borderId="0"/>
    <xf numFmtId="0" fontId="1" fillId="0" borderId="0"/>
    <xf numFmtId="0" fontId="3" fillId="0" borderId="0"/>
    <xf numFmtId="9" fontId="1" fillId="0" borderId="0" applyFont="0" applyFill="0" applyBorder="0" applyAlignment="0" applyProtection="0"/>
    <xf numFmtId="0" fontId="1" fillId="0" borderId="0"/>
  </cellStyleXfs>
  <cellXfs count="57">
    <xf numFmtId="0" fontId="0" fillId="0" borderId="0" xfId="0"/>
    <xf numFmtId="0" fontId="0" fillId="0" borderId="0" xfId="0" applyNumberFormat="1" applyAlignment="1">
      <alignment horizontal="center"/>
    </xf>
    <xf numFmtId="166" fontId="0" fillId="0" borderId="0" xfId="0" applyNumberFormat="1"/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6" fillId="0" borderId="0" xfId="0" applyFont="1" applyAlignment="1">
      <alignment horizontal="right"/>
    </xf>
    <xf numFmtId="164" fontId="6" fillId="0" borderId="0" xfId="0" applyNumberFormat="1" applyFont="1" applyAlignment="1">
      <alignment horizontal="right"/>
    </xf>
    <xf numFmtId="164" fontId="0" fillId="0" borderId="0" xfId="0" applyNumberFormat="1"/>
    <xf numFmtId="0" fontId="7" fillId="0" borderId="0" xfId="0" applyFont="1"/>
    <xf numFmtId="0" fontId="7" fillId="0" borderId="1" xfId="0" applyFont="1" applyBorder="1" applyAlignment="1">
      <alignment wrapText="1"/>
    </xf>
    <xf numFmtId="0" fontId="7" fillId="0" borderId="2" xfId="0" applyFont="1" applyBorder="1" applyAlignment="1">
      <alignment wrapText="1"/>
    </xf>
    <xf numFmtId="164" fontId="6" fillId="0" borderId="3" xfId="0" applyNumberFormat="1" applyFont="1" applyBorder="1" applyAlignment="1">
      <alignment horizontal="right"/>
    </xf>
    <xf numFmtId="164" fontId="8" fillId="0" borderId="0" xfId="0" applyNumberFormat="1" applyFont="1" applyAlignment="1">
      <alignment horizontal="right"/>
    </xf>
    <xf numFmtId="166" fontId="7" fillId="0" borderId="0" xfId="0" applyNumberFormat="1" applyFont="1"/>
    <xf numFmtId="3" fontId="7" fillId="0" borderId="4" xfId="0" applyNumberFormat="1" applyFont="1" applyBorder="1" applyAlignment="1">
      <alignment wrapText="1"/>
    </xf>
    <xf numFmtId="167" fontId="0" fillId="0" borderId="0" xfId="0" applyNumberFormat="1"/>
    <xf numFmtId="168" fontId="0" fillId="0" borderId="0" xfId="0" applyNumberFormat="1"/>
    <xf numFmtId="164" fontId="3" fillId="0" borderId="0" xfId="0" applyNumberFormat="1" applyFont="1"/>
    <xf numFmtId="165" fontId="0" fillId="0" borderId="0" xfId="0" applyNumberFormat="1"/>
    <xf numFmtId="0" fontId="0" fillId="0" borderId="4" xfId="0" applyNumberFormat="1" applyBorder="1" applyAlignment="1">
      <alignment horizontal="center" wrapText="1"/>
    </xf>
    <xf numFmtId="164" fontId="3" fillId="0" borderId="0" xfId="0" applyNumberFormat="1" applyFont="1" applyAlignment="1">
      <alignment horizontal="right"/>
    </xf>
    <xf numFmtId="0" fontId="6" fillId="0" borderId="0" xfId="0" applyFont="1" applyBorder="1" applyAlignment="1">
      <alignment horizontal="right"/>
    </xf>
    <xf numFmtId="164" fontId="6" fillId="0" borderId="0" xfId="0" applyNumberFormat="1" applyFont="1" applyBorder="1" applyAlignment="1">
      <alignment horizontal="right"/>
    </xf>
    <xf numFmtId="166" fontId="3" fillId="0" borderId="0" xfId="0" applyNumberFormat="1" applyFont="1" applyBorder="1" applyAlignment="1">
      <alignment horizontal="right"/>
    </xf>
    <xf numFmtId="0" fontId="3" fillId="0" borderId="0" xfId="0" applyFont="1" applyAlignment="1">
      <alignment horizontal="right"/>
    </xf>
    <xf numFmtId="164" fontId="3" fillId="0" borderId="0" xfId="0" applyNumberFormat="1" applyFont="1" applyAlignment="1"/>
    <xf numFmtId="0" fontId="2" fillId="0" borderId="0" xfId="0" applyFont="1"/>
    <xf numFmtId="0" fontId="10" fillId="2" borderId="0" xfId="0" applyFont="1" applyFill="1"/>
    <xf numFmtId="0" fontId="7" fillId="0" borderId="0" xfId="0" applyFont="1" applyAlignment="1"/>
    <xf numFmtId="166" fontId="2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right"/>
    </xf>
    <xf numFmtId="1" fontId="0" fillId="0" borderId="0" xfId="0" applyNumberFormat="1"/>
    <xf numFmtId="0" fontId="9" fillId="0" borderId="0" xfId="0" applyFont="1" applyAlignment="1">
      <alignment horizontal="right"/>
    </xf>
    <xf numFmtId="0" fontId="2" fillId="0" borderId="0" xfId="0" applyFont="1" applyAlignment="1">
      <alignment wrapText="1"/>
    </xf>
    <xf numFmtId="0" fontId="11" fillId="2" borderId="0" xfId="2" applyFill="1"/>
    <xf numFmtId="0" fontId="13" fillId="2" borderId="0" xfId="3" applyFont="1" applyFill="1" applyAlignment="1" applyProtection="1">
      <alignment horizontal="left"/>
    </xf>
    <xf numFmtId="0" fontId="7" fillId="2" borderId="0" xfId="2" applyFont="1" applyFill="1"/>
    <xf numFmtId="0" fontId="14" fillId="2" borderId="0" xfId="2" applyFont="1" applyFill="1"/>
    <xf numFmtId="0" fontId="11" fillId="2" borderId="0" xfId="2" applyFill="1" applyAlignment="1">
      <alignment horizontal="center" vertical="center"/>
    </xf>
    <xf numFmtId="0" fontId="17" fillId="2" borderId="0" xfId="2" applyFont="1" applyFill="1"/>
    <xf numFmtId="0" fontId="2" fillId="2" borderId="0" xfId="2" applyFont="1" applyFill="1"/>
    <xf numFmtId="0" fontId="2" fillId="0" borderId="0" xfId="0" applyFont="1" applyAlignment="1">
      <alignment horizontal="right"/>
    </xf>
    <xf numFmtId="1" fontId="2" fillId="0" borderId="0" xfId="0" applyNumberFormat="1" applyFont="1" applyAlignment="1">
      <alignment horizontal="right"/>
    </xf>
    <xf numFmtId="0" fontId="4" fillId="0" borderId="0" xfId="0" applyFont="1"/>
    <xf numFmtId="0" fontId="7" fillId="0" borderId="0" xfId="0" applyFont="1" applyAlignment="1">
      <alignment vertical="center" wrapText="1"/>
    </xf>
    <xf numFmtId="3" fontId="0" fillId="0" borderId="0" xfId="0" applyNumberFormat="1"/>
    <xf numFmtId="0" fontId="6" fillId="0" borderId="0" xfId="0" applyFont="1" applyFill="1" applyAlignment="1">
      <alignment horizontal="right"/>
    </xf>
    <xf numFmtId="164" fontId="6" fillId="0" borderId="3" xfId="0" applyNumberFormat="1" applyFont="1" applyFill="1" applyBorder="1" applyAlignment="1">
      <alignment horizontal="right"/>
    </xf>
    <xf numFmtId="164" fontId="6" fillId="0" borderId="0" xfId="0" applyNumberFormat="1" applyFont="1" applyFill="1" applyAlignment="1">
      <alignment horizontal="right"/>
    </xf>
    <xf numFmtId="164" fontId="8" fillId="0" borderId="0" xfId="0" applyNumberFormat="1" applyFont="1" applyFill="1" applyAlignment="1">
      <alignment horizontal="right"/>
    </xf>
    <xf numFmtId="0" fontId="0" fillId="0" borderId="0" xfId="0" applyFill="1"/>
    <xf numFmtId="3" fontId="0" fillId="0" borderId="0" xfId="0" applyNumberFormat="1" applyFill="1"/>
    <xf numFmtId="169" fontId="0" fillId="0" borderId="0" xfId="0" applyNumberFormat="1" applyFill="1"/>
    <xf numFmtId="0" fontId="3" fillId="2" borderId="0" xfId="2" applyFont="1" applyFill="1" applyAlignment="1">
      <alignment horizontal="center"/>
    </xf>
    <xf numFmtId="0" fontId="11" fillId="2" borderId="0" xfId="2" applyFill="1" applyAlignment="1">
      <alignment horizontal="center"/>
    </xf>
    <xf numFmtId="0" fontId="15" fillId="3" borderId="0" xfId="2" applyFont="1" applyFill="1" applyAlignment="1">
      <alignment horizontal="center" vertical="center"/>
    </xf>
    <xf numFmtId="0" fontId="0" fillId="0" borderId="0" xfId="0" applyAlignment="1">
      <alignment horizontal="center" vertical="center"/>
    </xf>
  </cellXfs>
  <cellStyles count="13">
    <cellStyle name="Följde hyperlänken" xfId="5" xr:uid="{00000000-0005-0000-0000-000000000000}"/>
    <cellStyle name="Hyperlänk 2" xfId="3" xr:uid="{00000000-0005-0000-0000-000001000000}"/>
    <cellStyle name="Normal" xfId="0" builtinId="0"/>
    <cellStyle name="Normal 2" xfId="2" xr:uid="{00000000-0005-0000-0000-000003000000}"/>
    <cellStyle name="Normal 2 2" xfId="6" xr:uid="{00000000-0005-0000-0000-000004000000}"/>
    <cellStyle name="Normal 2 3" xfId="10" xr:uid="{D0E7C433-E5F6-4871-9F96-DD9A7DFC80C7}"/>
    <cellStyle name="Normal 3" xfId="4" xr:uid="{00000000-0005-0000-0000-000005000000}"/>
    <cellStyle name="Normal 3 2" xfId="12" xr:uid="{C31009BA-5FEB-4E80-BAEF-D243BDDEB5A8}"/>
    <cellStyle name="Normal 4" xfId="8" xr:uid="{00000000-0005-0000-0000-000006000000}"/>
    <cellStyle name="Normal 5" xfId="9" xr:uid="{79F5B918-41EF-4135-83D4-FD33B30D67A9}"/>
    <cellStyle name="Procent 2" xfId="1" xr:uid="{00000000-0005-0000-0000-000007000000}"/>
    <cellStyle name="Procent 3" xfId="7" xr:uid="{00000000-0005-0000-0000-000008000000}"/>
    <cellStyle name="Procent 4" xfId="11" xr:uid="{BA58DD13-3A82-406F-A154-7AA1D49EE83B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/>
            </a:pPr>
            <a:r>
              <a:rPr lang="en-US" sz="1400" b="1" i="0" u="none" strike="noStrike" baseline="0"/>
              <a:t>Transportarbete 1950–2002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7.3096443117796894E-2"/>
          <c:y val="8.9194613789333563E-2"/>
          <c:w val="0.85792252530933621"/>
          <c:h val="0.63449656216285844"/>
        </c:manualLayout>
      </c:layout>
      <c:lineChart>
        <c:grouping val="standard"/>
        <c:varyColors val="0"/>
        <c:ser>
          <c:idx val="0"/>
          <c:order val="0"/>
          <c:tx>
            <c:strRef>
              <c:f>Personkilometer!$A$1</c:f>
              <c:strCache>
                <c:ptCount val="1"/>
                <c:pt idx="0">
                  <c:v>Persontransportarbete</c:v>
                </c:pt>
              </c:strCache>
            </c:strRef>
          </c:tx>
          <c:spPr>
            <a:ln w="19050">
              <a:solidFill>
                <a:schemeClr val="accent1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Tonkilometer!$A$5:$A$57</c:f>
              <c:numCache>
                <c:formatCode>General</c:formatCode>
                <c:ptCount val="53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</c:numCache>
            </c:numRef>
          </c:cat>
          <c:val>
            <c:numRef>
              <c:f>Personkilometer!$N$4:$N$56</c:f>
              <c:numCache>
                <c:formatCode>0.0</c:formatCode>
                <c:ptCount val="53"/>
                <c:pt idx="0">
                  <c:v>18.278840691237143</c:v>
                </c:pt>
                <c:pt idx="1">
                  <c:v>20.233677875222064</c:v>
                </c:pt>
                <c:pt idx="2">
                  <c:v>21.255209293969617</c:v>
                </c:pt>
                <c:pt idx="3">
                  <c:v>23.089625063522831</c:v>
                </c:pt>
                <c:pt idx="4">
                  <c:v>25.566917461491037</c:v>
                </c:pt>
                <c:pt idx="5">
                  <c:v>27.707589202660841</c:v>
                </c:pt>
                <c:pt idx="6">
                  <c:v>29.999235086565694</c:v>
                </c:pt>
                <c:pt idx="7">
                  <c:v>32.59397443333642</c:v>
                </c:pt>
                <c:pt idx="8">
                  <c:v>35.441496014085878</c:v>
                </c:pt>
                <c:pt idx="9">
                  <c:v>38.373525342383886</c:v>
                </c:pt>
                <c:pt idx="10">
                  <c:v>41.382226988558088</c:v>
                </c:pt>
                <c:pt idx="11">
                  <c:v>43.631576991128206</c:v>
                </c:pt>
                <c:pt idx="12">
                  <c:v>47.075180985299326</c:v>
                </c:pt>
                <c:pt idx="13">
                  <c:v>48.332393456773843</c:v>
                </c:pt>
                <c:pt idx="14">
                  <c:v>53.017121126925773</c:v>
                </c:pt>
                <c:pt idx="15">
                  <c:v>57.107710975487244</c:v>
                </c:pt>
                <c:pt idx="16">
                  <c:v>60.685638885286451</c:v>
                </c:pt>
                <c:pt idx="17">
                  <c:v>62.856583735223666</c:v>
                </c:pt>
                <c:pt idx="18">
                  <c:v>65.176041524632765</c:v>
                </c:pt>
                <c:pt idx="19">
                  <c:v>68.602144963496357</c:v>
                </c:pt>
                <c:pt idx="20">
                  <c:v>71.661962794293814</c:v>
                </c:pt>
                <c:pt idx="21">
                  <c:v>74.420543576976215</c:v>
                </c:pt>
                <c:pt idx="22">
                  <c:v>78.501507756020857</c:v>
                </c:pt>
                <c:pt idx="23">
                  <c:v>85.853750257698508</c:v>
                </c:pt>
                <c:pt idx="24">
                  <c:v>83.214011912242199</c:v>
                </c:pt>
                <c:pt idx="25">
                  <c:v>84.121423656709368</c:v>
                </c:pt>
                <c:pt idx="26">
                  <c:v>89.230307047870255</c:v>
                </c:pt>
                <c:pt idx="27">
                  <c:v>92.381329500927777</c:v>
                </c:pt>
                <c:pt idx="28">
                  <c:v>94.410316594334461</c:v>
                </c:pt>
                <c:pt idx="29">
                  <c:v>96.958796051210612</c:v>
                </c:pt>
                <c:pt idx="30">
                  <c:v>98.34093858398154</c:v>
                </c:pt>
                <c:pt idx="31">
                  <c:v>98.197355758309925</c:v>
                </c:pt>
                <c:pt idx="32">
                  <c:v>99.06147654136258</c:v>
                </c:pt>
                <c:pt idx="33">
                  <c:v>100.53658006220067</c:v>
                </c:pt>
                <c:pt idx="34">
                  <c:v>101.52510976766686</c:v>
                </c:pt>
                <c:pt idx="35">
                  <c:v>104.34486634800001</c:v>
                </c:pt>
                <c:pt idx="36">
                  <c:v>105.03587776640001</c:v>
                </c:pt>
                <c:pt idx="37">
                  <c:v>110.2751771848</c:v>
                </c:pt>
                <c:pt idx="38">
                  <c:v>115.5130326032</c:v>
                </c:pt>
                <c:pt idx="39">
                  <c:v>120.72461002160001</c:v>
                </c:pt>
                <c:pt idx="40">
                  <c:v>121.08481573635774</c:v>
                </c:pt>
                <c:pt idx="41">
                  <c:v>120.35265450354026</c:v>
                </c:pt>
                <c:pt idx="42">
                  <c:v>121.88033165111005</c:v>
                </c:pt>
                <c:pt idx="43">
                  <c:v>120.02308100472513</c:v>
                </c:pt>
                <c:pt idx="44">
                  <c:v>121.52468430926233</c:v>
                </c:pt>
                <c:pt idx="45">
                  <c:v>123.46513865079312</c:v>
                </c:pt>
                <c:pt idx="46">
                  <c:v>123.72837251307358</c:v>
                </c:pt>
                <c:pt idx="47">
                  <c:v>124.85627033374644</c:v>
                </c:pt>
                <c:pt idx="48">
                  <c:v>125.88934991719087</c:v>
                </c:pt>
                <c:pt idx="49">
                  <c:v>128.69805422077414</c:v>
                </c:pt>
                <c:pt idx="50">
                  <c:v>130.44221663154158</c:v>
                </c:pt>
                <c:pt idx="51">
                  <c:v>132.11011427882627</c:v>
                </c:pt>
                <c:pt idx="52">
                  <c:v>134.6889773866759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2DE-46AB-BAD4-56EA76428D32}"/>
            </c:ext>
          </c:extLst>
        </c:ser>
        <c:ser>
          <c:idx val="1"/>
          <c:order val="1"/>
          <c:tx>
            <c:strRef>
              <c:f>Tonkilometer!$A$1</c:f>
              <c:strCache>
                <c:ptCount val="1"/>
                <c:pt idx="0">
                  <c:v>Godstransportarbete</c:v>
                </c:pt>
              </c:strCache>
            </c:strRef>
          </c:tx>
          <c:spPr>
            <a:ln w="38100"/>
          </c:spPr>
          <c:marker>
            <c:symbol val="none"/>
          </c:marker>
          <c:cat>
            <c:numRef>
              <c:f>Tonkilometer!$A$5:$A$57</c:f>
              <c:numCache>
                <c:formatCode>General</c:formatCode>
                <c:ptCount val="53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</c:numCache>
            </c:numRef>
          </c:cat>
          <c:val>
            <c:numRef>
              <c:f>Tonkilometer!$F$5:$F$57</c:f>
              <c:numCache>
                <c:formatCode>#\ ##0.0</c:formatCode>
                <c:ptCount val="53"/>
                <c:pt idx="9">
                  <c:v>38.366251603979642</c:v>
                </c:pt>
                <c:pt idx="10">
                  <c:v>42.063275853260947</c:v>
                </c:pt>
                <c:pt idx="11">
                  <c:v>43.283369235708392</c:v>
                </c:pt>
                <c:pt idx="12">
                  <c:v>43.890672668169444</c:v>
                </c:pt>
                <c:pt idx="13">
                  <c:v>47.382042951442628</c:v>
                </c:pt>
                <c:pt idx="14">
                  <c:v>51.870079301912881</c:v>
                </c:pt>
                <c:pt idx="15">
                  <c:v>54.86996285100372</c:v>
                </c:pt>
                <c:pt idx="16">
                  <c:v>57.700115580164123</c:v>
                </c:pt>
                <c:pt idx="17">
                  <c:v>57.684153898796787</c:v>
                </c:pt>
                <c:pt idx="18">
                  <c:v>64.919875185040553</c:v>
                </c:pt>
                <c:pt idx="19">
                  <c:v>71.424197031993288</c:v>
                </c:pt>
                <c:pt idx="20">
                  <c:v>77.65542188652114</c:v>
                </c:pt>
                <c:pt idx="21">
                  <c:v>75.053501159586745</c:v>
                </c:pt>
                <c:pt idx="22">
                  <c:v>76.269022082350475</c:v>
                </c:pt>
                <c:pt idx="23">
                  <c:v>80.499788475854643</c:v>
                </c:pt>
                <c:pt idx="24">
                  <c:v>79.491267967630193</c:v>
                </c:pt>
                <c:pt idx="25">
                  <c:v>73.579825848738267</c:v>
                </c:pt>
                <c:pt idx="26">
                  <c:v>74.531005678872617</c:v>
                </c:pt>
                <c:pt idx="27">
                  <c:v>68.484774345148367</c:v>
                </c:pt>
                <c:pt idx="28">
                  <c:v>65.320642302387043</c:v>
                </c:pt>
                <c:pt idx="29">
                  <c:v>73.7816862619636</c:v>
                </c:pt>
                <c:pt idx="30">
                  <c:v>69.982678436989175</c:v>
                </c:pt>
                <c:pt idx="31">
                  <c:v>66.460775645797028</c:v>
                </c:pt>
                <c:pt idx="32">
                  <c:v>65.864323819590126</c:v>
                </c:pt>
                <c:pt idx="33">
                  <c:v>67.569712403345164</c:v>
                </c:pt>
                <c:pt idx="34">
                  <c:v>72.888904907767497</c:v>
                </c:pt>
                <c:pt idx="35">
                  <c:v>73.528350067142881</c:v>
                </c:pt>
                <c:pt idx="36">
                  <c:v>75.784562736426096</c:v>
                </c:pt>
                <c:pt idx="37">
                  <c:v>75.429009658668917</c:v>
                </c:pt>
                <c:pt idx="38">
                  <c:v>77.290324241222649</c:v>
                </c:pt>
                <c:pt idx="39">
                  <c:v>77.987273635740635</c:v>
                </c:pt>
                <c:pt idx="40">
                  <c:v>77.537490189013226</c:v>
                </c:pt>
                <c:pt idx="41">
                  <c:v>74.627861382160276</c:v>
                </c:pt>
                <c:pt idx="42">
                  <c:v>74.009291321225106</c:v>
                </c:pt>
                <c:pt idx="43">
                  <c:v>75.827796631131193</c:v>
                </c:pt>
                <c:pt idx="44">
                  <c:v>79.237416595241925</c:v>
                </c:pt>
                <c:pt idx="45">
                  <c:v>83.817123252312584</c:v>
                </c:pt>
                <c:pt idx="46">
                  <c:v>86.860077963837938</c:v>
                </c:pt>
                <c:pt idx="47">
                  <c:v>89.239401389133889</c:v>
                </c:pt>
                <c:pt idx="48">
                  <c:v>87.9627839043996</c:v>
                </c:pt>
                <c:pt idx="49">
                  <c:v>88.344060622405436</c:v>
                </c:pt>
                <c:pt idx="50">
                  <c:v>88.896000000000001</c:v>
                </c:pt>
                <c:pt idx="51">
                  <c:v>86.842999999999989</c:v>
                </c:pt>
                <c:pt idx="52">
                  <c:v>88.933999999999997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2DE-46AB-BAD4-56EA76428D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22720552"/>
        <c:axId val="195633920"/>
      </c:lineChart>
      <c:catAx>
        <c:axId val="3227205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sv-SE"/>
          </a:p>
        </c:txPr>
        <c:crossAx val="195633920"/>
        <c:crosses val="autoZero"/>
        <c:auto val="1"/>
        <c:lblAlgn val="ctr"/>
        <c:lblOffset val="100"/>
        <c:tickLblSkip val="10"/>
        <c:noMultiLvlLbl val="0"/>
      </c:catAx>
      <c:valAx>
        <c:axId val="19563392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sv-SE" sz="1200"/>
                  <a:t>Miljarder personkilometer/tonkilometer</a:t>
                </a:r>
              </a:p>
            </c:rich>
          </c:tx>
          <c:layout>
            <c:manualLayout>
              <c:xMode val="edge"/>
              <c:yMode val="edge"/>
              <c:x val="4.9790467368049573E-3"/>
              <c:y val="8.4942935503848557E-2"/>
            </c:manualLayout>
          </c:layout>
          <c:overlay val="0"/>
        </c:title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sz="1200"/>
            </a:pPr>
            <a:endParaRPr lang="sv-SE"/>
          </a:p>
        </c:txPr>
        <c:crossAx val="322720552"/>
        <c:crosses val="autoZero"/>
        <c:crossBetween val="midCat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6555739126359207"/>
          <c:y val="0.78424633270534438"/>
          <c:w val="0.47417737568357005"/>
          <c:h val="4.1929536415310047E-2"/>
        </c:manualLayout>
      </c:layout>
      <c:overlay val="0"/>
      <c:txPr>
        <a:bodyPr/>
        <a:lstStyle/>
        <a:p>
          <a:pPr>
            <a:defRPr sz="1200"/>
          </a:pPr>
          <a:endParaRPr lang="sv-SE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222" l="0.70000000000000062" r="0.70000000000000062" t="0.75000000000000222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/>
            </a:pPr>
            <a:r>
              <a:rPr lang="en-US" sz="1400" b="1"/>
              <a:t>Transportarbete 1980–2002, indexerat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561408967677063E-2"/>
          <c:y val="8.1632769270410008E-2"/>
          <c:w val="0.86034186999951034"/>
          <c:h val="0.77259585202352921"/>
        </c:manualLayout>
      </c:layout>
      <c:lineChart>
        <c:grouping val="standard"/>
        <c:varyColors val="0"/>
        <c:ser>
          <c:idx val="1"/>
          <c:order val="0"/>
          <c:tx>
            <c:strRef>
              <c:f>'Fig index'!$Q$3</c:f>
              <c:strCache>
                <c:ptCount val="1"/>
                <c:pt idx="0">
                  <c:v>Persontransporter</c:v>
                </c:pt>
              </c:strCache>
            </c:strRef>
          </c:tx>
          <c:spPr>
            <a:ln w="19050">
              <a:solidFill>
                <a:schemeClr val="accent1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'Fig index'!$O$4:$O$38</c15:sqref>
                  </c15:fullRef>
                </c:ext>
              </c:extLst>
              <c:f>'Fig index'!$O$4:$O$26</c:f>
              <c:numCache>
                <c:formatCode>General</c:formatCode>
                <c:ptCount val="23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'Fig index'!$Q$4:$Q$38</c15:sqref>
                  </c15:fullRef>
                </c:ext>
              </c:extLst>
              <c:f>'Fig index'!$Q$4:$Q$26</c:f>
              <c:numCache>
                <c:formatCode>0</c:formatCode>
                <c:ptCount val="23"/>
                <c:pt idx="0">
                  <c:v>100</c:v>
                </c:pt>
                <c:pt idx="1">
                  <c:v>99.853994859374879</c:v>
                </c:pt>
                <c:pt idx="2">
                  <c:v>100.73269379747248</c:v>
                </c:pt>
                <c:pt idx="3">
                  <c:v>102.23268306143336</c:v>
                </c:pt>
                <c:pt idx="4">
                  <c:v>103.23788976344383</c:v>
                </c:pt>
                <c:pt idx="5">
                  <c:v>106.10521706470313</c:v>
                </c:pt>
                <c:pt idx="6">
                  <c:v>106.80788619553503</c:v>
                </c:pt>
                <c:pt idx="7">
                  <c:v>112.13557524735928</c:v>
                </c:pt>
                <c:pt idx="8">
                  <c:v>117.46179593817257</c:v>
                </c:pt>
                <c:pt idx="9">
                  <c:v>122.76129530582341</c:v>
                </c:pt>
                <c:pt idx="10">
                  <c:v>123.12757787333229</c:v>
                </c:pt>
                <c:pt idx="11">
                  <c:v>122.38306470988283</c:v>
                </c:pt>
                <c:pt idx="12">
                  <c:v>123.93651454427219</c:v>
                </c:pt>
                <c:pt idx="13">
                  <c:v>122.04793113930614</c:v>
                </c:pt>
                <c:pt idx="14">
                  <c:v>123.57486725173183</c:v>
                </c:pt>
                <c:pt idx="15">
                  <c:v>125.54805804030021</c:v>
                </c:pt>
                <c:pt idx="16">
                  <c:v>125.81573279109146</c:v>
                </c:pt>
                <c:pt idx="17">
                  <c:v>126.96265881896301</c:v>
                </c:pt>
                <c:pt idx="18">
                  <c:v>128.01316697794525</c:v>
                </c:pt>
                <c:pt idx="19">
                  <c:v>130.86925554495102</c:v>
                </c:pt>
                <c:pt idx="20">
                  <c:v>132.64284285851724</c:v>
                </c:pt>
                <c:pt idx="21">
                  <c:v>134.33887878343404</c:v>
                </c:pt>
                <c:pt idx="22">
                  <c:v>136.96124861738403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D7E-4C2E-8646-8A28DB96BADB}"/>
            </c:ext>
          </c:extLst>
        </c:ser>
        <c:ser>
          <c:idx val="0"/>
          <c:order val="1"/>
          <c:tx>
            <c:strRef>
              <c:f>'Fig index'!$P$3</c:f>
              <c:strCache>
                <c:ptCount val="1"/>
                <c:pt idx="0">
                  <c:v>Godstransporter</c:v>
                </c:pt>
              </c:strCache>
            </c:strRef>
          </c:tx>
          <c:spPr>
            <a:ln w="38100"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'Fig index'!$O$4:$O$38</c15:sqref>
                  </c15:fullRef>
                </c:ext>
              </c:extLst>
              <c:f>'Fig index'!$O$4:$O$26</c:f>
              <c:numCache>
                <c:formatCode>General</c:formatCode>
                <c:ptCount val="23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'Fig index'!$P$4:$P$38</c15:sqref>
                  </c15:fullRef>
                </c:ext>
              </c:extLst>
              <c:f>'Fig index'!$P$4:$P$26</c:f>
              <c:numCache>
                <c:formatCode>0</c:formatCode>
                <c:ptCount val="23"/>
                <c:pt idx="0">
                  <c:v>100</c:v>
                </c:pt>
                <c:pt idx="1">
                  <c:v>94.967464992979387</c:v>
                </c:pt>
                <c:pt idx="2">
                  <c:v>94.115180056866322</c:v>
                </c:pt>
                <c:pt idx="3">
                  <c:v>96.552052468502495</c:v>
                </c:pt>
                <c:pt idx="4">
                  <c:v>104.15277971018932</c:v>
                </c:pt>
                <c:pt idx="5">
                  <c:v>105.06649889564623</c:v>
                </c:pt>
                <c:pt idx="6">
                  <c:v>108.29045762325431</c:v>
                </c:pt>
                <c:pt idx="7">
                  <c:v>107.78239893545015</c:v>
                </c:pt>
                <c:pt idx="8">
                  <c:v>110.44207790762555</c:v>
                </c:pt>
                <c:pt idx="9">
                  <c:v>111.43796633328149</c:v>
                </c:pt>
                <c:pt idx="10">
                  <c:v>110.79525951386134</c:v>
                </c:pt>
                <c:pt idx="11">
                  <c:v>106.63761812053751</c:v>
                </c:pt>
                <c:pt idx="12">
                  <c:v>105.75372788548154</c:v>
                </c:pt>
                <c:pt idx="13">
                  <c:v>108.35223561699603</c:v>
                </c:pt>
                <c:pt idx="14">
                  <c:v>113.22432688338087</c:v>
                </c:pt>
                <c:pt idx="15">
                  <c:v>119.76838429780825</c:v>
                </c:pt>
                <c:pt idx="16">
                  <c:v>124.1165384117797</c:v>
                </c:pt>
                <c:pt idx="17">
                  <c:v>127.51641317855966</c:v>
                </c:pt>
                <c:pt idx="18">
                  <c:v>125.69222251703226</c:v>
                </c:pt>
                <c:pt idx="19">
                  <c:v>126.23703835792514</c:v>
                </c:pt>
                <c:pt idx="20">
                  <c:v>127.02571834263239</c:v>
                </c:pt>
                <c:pt idx="21">
                  <c:v>124.0921352820062</c:v>
                </c:pt>
                <c:pt idx="22">
                  <c:v>127.08001749329181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D7E-4C2E-8646-8A28DB96BA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15497168"/>
        <c:axId val="315497952"/>
      </c:lineChart>
      <c:catAx>
        <c:axId val="3154971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SE"/>
          </a:p>
        </c:txPr>
        <c:crossAx val="315497952"/>
        <c:crosses val="autoZero"/>
        <c:auto val="1"/>
        <c:lblAlgn val="ctr"/>
        <c:lblOffset val="100"/>
        <c:tickLblSkip val="5"/>
        <c:tickMarkSkip val="1"/>
        <c:noMultiLvlLbl val="0"/>
      </c:catAx>
      <c:valAx>
        <c:axId val="31549795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 b="1"/>
                </a:pPr>
                <a:r>
                  <a:rPr lang="en-US" sz="1200" b="1"/>
                  <a:t>Index 1980=100</a:t>
                </a:r>
              </a:p>
            </c:rich>
          </c:tx>
          <c:layout>
            <c:manualLayout>
              <c:xMode val="edge"/>
              <c:yMode val="edge"/>
              <c:x val="8.8148641134457532E-3"/>
              <c:y val="7.4639890197211581E-2"/>
            </c:manualLayout>
          </c:layout>
          <c:overlay val="0"/>
        </c:title>
        <c:numFmt formatCode="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SE"/>
          </a:p>
        </c:txPr>
        <c:crossAx val="315497168"/>
        <c:crosses val="autoZero"/>
        <c:crossBetween val="midCat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30382883957687107"/>
          <c:y val="0.9271722188572582"/>
          <c:w val="0.39234232084625792"/>
          <c:h val="4.2058550373511E-2"/>
        </c:manualLayout>
      </c:layout>
      <c:overlay val="0"/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SE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SE"/>
    </a:p>
  </c:txPr>
  <c:printSettings>
    <c:headerFooter alignWithMargins="0"/>
    <c:pageMargins b="1" l="0.75000000000000222" r="0.75000000000000222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104776</xdr:colOff>
      <xdr:row>7</xdr:row>
      <xdr:rowOff>114301</xdr:rowOff>
    </xdr:from>
    <xdr:to>
      <xdr:col>4</xdr:col>
      <xdr:colOff>428626</xdr:colOff>
      <xdr:row>11</xdr:row>
      <xdr:rowOff>140993</xdr:rowOff>
    </xdr:to>
    <xdr:pic>
      <xdr:nvPicPr>
        <xdr:cNvPr id="4" name="Bildobjekt 3">
          <a:extLst>
            <a:ext uri="{FF2B5EF4-FFF2-40B4-BE49-F238E27FC236}">
              <a16:creationId xmlns:a16="http://schemas.microsoft.com/office/drawing/2014/main" id="{D226DECE-AE9C-4D88-9FA6-2C71DD86EB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4376" y="1381126"/>
          <a:ext cx="2152650" cy="59819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59</xdr:row>
      <xdr:rowOff>123825</xdr:rowOff>
    </xdr:from>
    <xdr:to>
      <xdr:col>8</xdr:col>
      <xdr:colOff>523875</xdr:colOff>
      <xdr:row>65</xdr:row>
      <xdr:rowOff>19050</xdr:rowOff>
    </xdr:to>
    <xdr:sp macro="" textlink="">
      <xdr:nvSpPr>
        <xdr:cNvPr id="1029" name="Text Box 5">
          <a:extLst>
            <a:ext uri="{FF2B5EF4-FFF2-40B4-BE49-F238E27FC236}">
              <a16:creationId xmlns:a16="http://schemas.microsoft.com/office/drawing/2014/main" id="{00000000-0008-0000-0100-000005040000}"/>
            </a:ext>
          </a:extLst>
        </xdr:cNvPr>
        <xdr:cNvSpPr txBox="1">
          <a:spLocks noChangeArrowheads="1"/>
        </xdr:cNvSpPr>
      </xdr:nvSpPr>
      <xdr:spPr bwMode="auto">
        <a:xfrm>
          <a:off x="0" y="10658475"/>
          <a:ext cx="4476750" cy="866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sv-SE" sz="1000" b="0" i="0" strike="noStrike">
              <a:solidFill>
                <a:srgbClr val="000000"/>
              </a:solidFill>
              <a:latin typeface="Arial"/>
              <a:cs typeface="Arial"/>
            </a:rPr>
            <a:t>Uppgifterna i tabellen baseras på olika källor. Dessa finns beskrivna i SIKA PM 2004:7 Transportarbetets utveckling.</a:t>
          </a:r>
        </a:p>
        <a:p>
          <a:pPr algn="l" rtl="1">
            <a:defRPr sz="1000"/>
          </a:pPr>
          <a:r>
            <a:rPr lang="sv-SE" sz="1000" b="0" i="0" strike="noStrike">
              <a:solidFill>
                <a:srgbClr val="000000"/>
              </a:solidFill>
              <a:latin typeface="Arial"/>
              <a:cs typeface="Arial"/>
            </a:rPr>
            <a:t>I totaluppgiften ingår samtliga trafikslag. Uppgifter om transportarbetet finns inte tillgängliga för inrikes luftfart  före år 1957, för spårvägstrafik före 1996 och för färjetrafiken före år 2000. </a:t>
          </a:r>
        </a:p>
        <a:p>
          <a:pPr algn="l" rtl="1">
            <a:defRPr sz="1000"/>
          </a:pPr>
          <a:endParaRPr lang="sv-SE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sv-SE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57</xdr:row>
      <xdr:rowOff>152399</xdr:rowOff>
    </xdr:from>
    <xdr:to>
      <xdr:col>7</xdr:col>
      <xdr:colOff>609600</xdr:colOff>
      <xdr:row>64</xdr:row>
      <xdr:rowOff>76199</xdr:rowOff>
    </xdr:to>
    <xdr:sp macro="" textlink="">
      <xdr:nvSpPr>
        <xdr:cNvPr id="11" name="textruta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 txBox="1"/>
      </xdr:nvSpPr>
      <xdr:spPr>
        <a:xfrm>
          <a:off x="38100" y="13106399"/>
          <a:ext cx="5553075" cy="10572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v-SE" sz="1100"/>
            <a:t>Uppgifterna i tabellen baseras på olika</a:t>
          </a:r>
          <a:r>
            <a:rPr lang="sv-SE" sz="1100" baseline="0"/>
            <a:t> källor. Dessa finns beskrivna i SIKA PM 2004:7 </a:t>
          </a:r>
          <a:r>
            <a:rPr lang="sv-SE" sz="1100" i="1" baseline="0"/>
            <a:t>Transportarbetets utveckling</a:t>
          </a:r>
          <a:r>
            <a:rPr lang="sv-SE" sz="1100" baseline="0"/>
            <a:t>. </a:t>
          </a:r>
        </a:p>
        <a:p>
          <a:r>
            <a:rPr lang="sv-SE" sz="1100" baseline="0"/>
            <a:t>I totaluppgiften ingår samtliga trafikslag. För luftfart finns data endast för inrikes transporter och bara med början 2008. Godstransportarbetet med luftfart har endast marginell betydelse för helheten.</a:t>
          </a:r>
          <a:endParaRPr lang="sv-SE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0</xdr:rowOff>
    </xdr:from>
    <xdr:to>
      <xdr:col>13</xdr:col>
      <xdr:colOff>552450</xdr:colOff>
      <xdr:row>38</xdr:row>
      <xdr:rowOff>57150</xdr:rowOff>
    </xdr:to>
    <xdr:graphicFrame macro="">
      <xdr:nvGraphicFramePr>
        <xdr:cNvPr id="3076" name="Diagram 1">
          <a:extLst>
            <a:ext uri="{FF2B5EF4-FFF2-40B4-BE49-F238E27FC236}">
              <a16:creationId xmlns:a16="http://schemas.microsoft.com/office/drawing/2014/main" id="{00000000-0008-0000-0300-000004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0.80462</cdr:x>
      <cdr:y>0.70711</cdr:y>
    </cdr:from>
    <cdr:to>
      <cdr:x>0.97794</cdr:x>
      <cdr:y>0.9688</cdr:y>
    </cdr:to>
    <cdr:sp macro="" textlink="">
      <cdr:nvSpPr>
        <cdr:cNvPr id="2" name="textruta 1"/>
        <cdr:cNvSpPr txBox="1"/>
      </cdr:nvSpPr>
      <cdr:spPr>
        <a:xfrm xmlns:a="http://schemas.openxmlformats.org/drawingml/2006/main">
          <a:off x="7296150" y="3886200"/>
          <a:ext cx="1571625" cy="14382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sv-SE"/>
        </a:p>
      </cdr:txBody>
    </cdr:sp>
  </cdr:relSizeAnchor>
  <cdr:relSizeAnchor xmlns:cdr="http://schemas.openxmlformats.org/drawingml/2006/chartDrawing">
    <cdr:from>
      <cdr:x>0.05594</cdr:x>
      <cdr:y>0.8373</cdr:y>
    </cdr:from>
    <cdr:to>
      <cdr:x>0.86161</cdr:x>
      <cdr:y>0.95245</cdr:y>
    </cdr:to>
    <cdr:sp macro="" textlink="">
      <cdr:nvSpPr>
        <cdr:cNvPr id="3" name="textruta 2"/>
        <cdr:cNvSpPr txBox="1"/>
      </cdr:nvSpPr>
      <cdr:spPr>
        <a:xfrm xmlns:a="http://schemas.openxmlformats.org/drawingml/2006/main">
          <a:off x="477390" y="5199909"/>
          <a:ext cx="6875910" cy="71511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sv-SE" sz="1100" b="1"/>
            <a:t>Anmärkning:</a:t>
          </a:r>
          <a:r>
            <a:rPr lang="sv-SE" sz="1100"/>
            <a:t>  För åren 1950–1958 saknas tonkilometer för sjöfart, därför visas godstransportarbete med början 1959. För luftfart saknas </a:t>
          </a:r>
          <a:r>
            <a:rPr lang="sv-SE" sz="1200"/>
            <a:t>personkilometer</a:t>
          </a:r>
          <a:r>
            <a:rPr lang="sv-SE" sz="1100"/>
            <a:t> för åren 1950–1956 och tonkilometer för hela perioden. Att tonkilometer </a:t>
          </a:r>
          <a:r>
            <a:rPr lang="sv-SE" sz="1100" baseline="0"/>
            <a:t>med luftfart nästan saknas helt h</a:t>
          </a:r>
          <a:r>
            <a:rPr lang="sv-SE" sz="1100"/>
            <a:t>ar endast en marginell påverkan på värdena.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0</xdr:row>
      <xdr:rowOff>28575</xdr:rowOff>
    </xdr:from>
    <xdr:to>
      <xdr:col>13</xdr:col>
      <xdr:colOff>581024</xdr:colOff>
      <xdr:row>38</xdr:row>
      <xdr:rowOff>66675</xdr:rowOff>
    </xdr:to>
    <xdr:graphicFrame macro="">
      <xdr:nvGraphicFramePr>
        <xdr:cNvPr id="5124" name="Chart 1">
          <a:extLst>
            <a:ext uri="{FF2B5EF4-FFF2-40B4-BE49-F238E27FC236}">
              <a16:creationId xmlns:a16="http://schemas.microsoft.com/office/drawing/2014/main" id="{00000000-0008-0000-0400-000004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TA Färgscema - Grön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52AF32"/>
      </a:accent1>
      <a:accent2>
        <a:srgbClr val="75BF5B"/>
      </a:accent2>
      <a:accent3>
        <a:srgbClr val="98CF84"/>
      </a:accent3>
      <a:accent4>
        <a:srgbClr val="BADFAD"/>
      </a:accent4>
      <a:accent5>
        <a:srgbClr val="DDEFD6"/>
      </a:accent5>
      <a:accent6>
        <a:srgbClr val="EEF7EB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24"/>
  <sheetViews>
    <sheetView tabSelected="1" zoomScaleNormal="100" workbookViewId="0">
      <selection sqref="A1:R1"/>
    </sheetView>
  </sheetViews>
  <sheetFormatPr defaultRowHeight="11.25" x14ac:dyDescent="0.2"/>
  <cols>
    <col min="1" max="16384" width="9.140625" style="34"/>
  </cols>
  <sheetData>
    <row r="1" spans="1:18" ht="32.25" customHeight="1" x14ac:dyDescent="0.2">
      <c r="A1" s="55"/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</row>
    <row r="2" spans="1:18" ht="11.25" customHeight="1" x14ac:dyDescent="0.2"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</row>
    <row r="3" spans="1:18" x14ac:dyDescent="0.2">
      <c r="A3" s="53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</row>
    <row r="12" spans="1:18" ht="65.25" customHeight="1" x14ac:dyDescent="0.4">
      <c r="B12" s="27" t="s">
        <v>29</v>
      </c>
    </row>
    <row r="13" spans="1:18" ht="18.75" x14ac:dyDescent="0.3">
      <c r="B13" s="37"/>
    </row>
    <row r="14" spans="1:18" ht="14.25" customHeight="1" x14ac:dyDescent="0.2">
      <c r="B14" s="36" t="s">
        <v>28</v>
      </c>
    </row>
    <row r="15" spans="1:18" ht="16.5" customHeight="1" x14ac:dyDescent="0.2">
      <c r="B15" s="39"/>
    </row>
    <row r="16" spans="1:18" ht="12.75" x14ac:dyDescent="0.2">
      <c r="B16" s="40" t="s">
        <v>30</v>
      </c>
    </row>
    <row r="17" spans="2:2" ht="12.75" x14ac:dyDescent="0.2">
      <c r="B17" s="40" t="s">
        <v>31</v>
      </c>
    </row>
    <row r="18" spans="2:2" ht="12.75" x14ac:dyDescent="0.2">
      <c r="B18" s="40"/>
    </row>
    <row r="19" spans="2:2" ht="12.75" x14ac:dyDescent="0.2">
      <c r="B19" s="40" t="s">
        <v>32</v>
      </c>
    </row>
    <row r="20" spans="2:2" ht="12.75" x14ac:dyDescent="0.2">
      <c r="B20" s="40" t="s">
        <v>33</v>
      </c>
    </row>
    <row r="21" spans="2:2" ht="12.75" x14ac:dyDescent="0.2">
      <c r="B21" s="35"/>
    </row>
    <row r="22" spans="2:2" ht="12.75" x14ac:dyDescent="0.2">
      <c r="B22" s="36" t="s">
        <v>24</v>
      </c>
    </row>
    <row r="23" spans="2:2" ht="12.75" x14ac:dyDescent="0.2">
      <c r="B23" s="36" t="s">
        <v>23</v>
      </c>
    </row>
    <row r="24" spans="2:2" ht="12.75" x14ac:dyDescent="0.2">
      <c r="B24" s="36"/>
    </row>
  </sheetData>
  <mergeCells count="2">
    <mergeCell ref="A3:R3"/>
    <mergeCell ref="A1:R1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69"/>
  <sheetViews>
    <sheetView topLeftCell="A2" zoomScaleNormal="100" workbookViewId="0">
      <pane ySplit="1290" topLeftCell="A2"/>
      <selection activeCell="A2" sqref="A2"/>
      <selection pane="bottomLeft" activeCell="M61" sqref="M61"/>
    </sheetView>
  </sheetViews>
  <sheetFormatPr defaultRowHeight="12.75" x14ac:dyDescent="0.2"/>
  <cols>
    <col min="2" max="2" width="1.140625" customWidth="1"/>
    <col min="3" max="4" width="7.42578125" customWidth="1"/>
    <col min="5" max="5" width="7.85546875" customWidth="1"/>
    <col min="9" max="9" width="9.42578125" customWidth="1"/>
    <col min="11" max="11" width="8.5703125" bestFit="1" customWidth="1"/>
    <col min="12" max="12" width="7.5703125" customWidth="1"/>
    <col min="13" max="13" width="7.7109375" customWidth="1"/>
    <col min="14" max="14" width="11.7109375" customWidth="1"/>
  </cols>
  <sheetData>
    <row r="1" spans="1:15" hidden="1" x14ac:dyDescent="0.2">
      <c r="A1" s="26" t="s">
        <v>21</v>
      </c>
    </row>
    <row r="2" spans="1:15" x14ac:dyDescent="0.2">
      <c r="A2" s="8" t="s">
        <v>14</v>
      </c>
      <c r="B2" s="8"/>
    </row>
    <row r="3" spans="1:15" s="4" customFormat="1" ht="39" thickBot="1" x14ac:dyDescent="0.25">
      <c r="A3" s="3"/>
      <c r="B3" s="3"/>
      <c r="C3" s="10" t="s">
        <v>2</v>
      </c>
      <c r="D3" s="9" t="s">
        <v>3</v>
      </c>
      <c r="E3" s="9" t="s">
        <v>4</v>
      </c>
      <c r="F3" s="9" t="s">
        <v>5</v>
      </c>
      <c r="G3" s="9" t="s">
        <v>6</v>
      </c>
      <c r="H3" s="9" t="s">
        <v>7</v>
      </c>
      <c r="I3" s="9" t="s">
        <v>8</v>
      </c>
      <c r="J3" s="9" t="s">
        <v>9</v>
      </c>
      <c r="K3" s="9" t="s">
        <v>10</v>
      </c>
      <c r="L3" s="9" t="s">
        <v>11</v>
      </c>
      <c r="M3" s="9" t="s">
        <v>18</v>
      </c>
      <c r="N3" s="9" t="s">
        <v>1</v>
      </c>
      <c r="O3" s="9" t="s">
        <v>12</v>
      </c>
    </row>
    <row r="4" spans="1:15" x14ac:dyDescent="0.2">
      <c r="A4" s="5">
        <v>1950</v>
      </c>
      <c r="B4" s="5"/>
      <c r="C4" s="11">
        <v>3.8676900000000001</v>
      </c>
      <c r="D4" s="6">
        <v>0.47473813923714409</v>
      </c>
      <c r="E4" s="6">
        <v>2.9</v>
      </c>
      <c r="F4" s="12">
        <f>SUM(C4:E4)</f>
        <v>7.2424281392371448</v>
      </c>
      <c r="G4" s="6">
        <v>6.6</v>
      </c>
      <c r="H4" s="6">
        <v>1</v>
      </c>
      <c r="I4" s="20" t="s">
        <v>17</v>
      </c>
      <c r="J4" s="12">
        <f>SUM(G4:I4)</f>
        <v>7.6</v>
      </c>
      <c r="K4" s="20" t="s">
        <v>17</v>
      </c>
      <c r="L4" s="20" t="s">
        <v>17</v>
      </c>
      <c r="M4" s="6">
        <v>3.4364125519999997</v>
      </c>
      <c r="N4" s="12">
        <f>SUM(F4,J4,K4,L4,M4)</f>
        <v>18.278840691237143</v>
      </c>
      <c r="O4" s="20" t="s">
        <v>17</v>
      </c>
    </row>
    <row r="5" spans="1:15" x14ac:dyDescent="0.2">
      <c r="A5" s="5">
        <v>1951</v>
      </c>
      <c r="B5" s="5"/>
      <c r="C5" s="11">
        <v>5.1597400000000002</v>
      </c>
      <c r="D5" s="6">
        <v>0.61526578882206173</v>
      </c>
      <c r="E5" s="6">
        <v>3.5</v>
      </c>
      <c r="F5" s="12">
        <f t="shared" ref="F5:F56" si="0">SUM(C5:E5)</f>
        <v>9.2750057888220621</v>
      </c>
      <c r="G5" s="6">
        <v>6.5</v>
      </c>
      <c r="H5" s="6">
        <v>1</v>
      </c>
      <c r="I5" s="20" t="s">
        <v>17</v>
      </c>
      <c r="J5" s="12">
        <f t="shared" ref="J5:J56" si="1">SUM(G5:I5)</f>
        <v>7.5</v>
      </c>
      <c r="K5" s="20" t="s">
        <v>17</v>
      </c>
      <c r="L5" s="20" t="s">
        <v>17</v>
      </c>
      <c r="M5" s="6">
        <v>3.4586720864</v>
      </c>
      <c r="N5" s="12">
        <f>SUM(F5,J5,K5,L5,M5)</f>
        <v>20.233677875222064</v>
      </c>
      <c r="O5" s="20" t="s">
        <v>17</v>
      </c>
    </row>
    <row r="6" spans="1:15" x14ac:dyDescent="0.2">
      <c r="A6" s="5">
        <v>1952</v>
      </c>
      <c r="B6" s="5"/>
      <c r="C6" s="11">
        <v>5.9764799999999996</v>
      </c>
      <c r="D6" s="6">
        <v>0.69779767316961838</v>
      </c>
      <c r="E6" s="6">
        <v>3.8</v>
      </c>
      <c r="F6" s="12">
        <f t="shared" si="0"/>
        <v>10.474277673169617</v>
      </c>
      <c r="G6" s="6">
        <v>6.3</v>
      </c>
      <c r="H6" s="6">
        <v>1</v>
      </c>
      <c r="I6" s="20" t="s">
        <v>17</v>
      </c>
      <c r="J6" s="12">
        <f t="shared" si="1"/>
        <v>7.3</v>
      </c>
      <c r="K6" s="20" t="s">
        <v>17</v>
      </c>
      <c r="L6" s="20" t="s">
        <v>17</v>
      </c>
      <c r="M6" s="6">
        <v>3.4809316207999994</v>
      </c>
      <c r="N6" s="12">
        <f t="shared" ref="N6:N56" si="2">SUM(F6,J6,K6,L6,M6)</f>
        <v>21.255209293969617</v>
      </c>
      <c r="O6" s="20" t="s">
        <v>17</v>
      </c>
    </row>
    <row r="7" spans="1:15" x14ac:dyDescent="0.2">
      <c r="A7" s="5">
        <v>1953</v>
      </c>
      <c r="B7" s="5"/>
      <c r="C7" s="11">
        <v>7.4613100000000001</v>
      </c>
      <c r="D7" s="6">
        <v>0.82512390832283355</v>
      </c>
      <c r="E7" s="6">
        <v>4.0999999999999996</v>
      </c>
      <c r="F7" s="12">
        <f t="shared" si="0"/>
        <v>12.386433908322834</v>
      </c>
      <c r="G7" s="6">
        <v>6.1</v>
      </c>
      <c r="H7" s="6">
        <v>1.1000000000000001</v>
      </c>
      <c r="I7" s="20" t="s">
        <v>17</v>
      </c>
      <c r="J7" s="12">
        <f t="shared" si="1"/>
        <v>7.1999999999999993</v>
      </c>
      <c r="K7" s="20" t="s">
        <v>17</v>
      </c>
      <c r="L7" s="20" t="s">
        <v>17</v>
      </c>
      <c r="M7" s="6">
        <v>3.5031911551999997</v>
      </c>
      <c r="N7" s="12">
        <f t="shared" si="2"/>
        <v>23.089625063522831</v>
      </c>
      <c r="O7" s="20" t="s">
        <v>17</v>
      </c>
    </row>
    <row r="8" spans="1:15" x14ac:dyDescent="0.2">
      <c r="A8" s="5">
        <v>1954</v>
      </c>
      <c r="B8" s="5"/>
      <c r="C8" s="11">
        <v>9.5010999999999992</v>
      </c>
      <c r="D8" s="6">
        <v>0.9403667718910399</v>
      </c>
      <c r="E8" s="6">
        <v>4.4000000000000004</v>
      </c>
      <c r="F8" s="12">
        <f t="shared" si="0"/>
        <v>14.841466771891039</v>
      </c>
      <c r="G8" s="6">
        <v>6.1</v>
      </c>
      <c r="H8" s="6">
        <v>1.1000000000000001</v>
      </c>
      <c r="I8" s="20" t="s">
        <v>17</v>
      </c>
      <c r="J8" s="12">
        <f t="shared" si="1"/>
        <v>7.1999999999999993</v>
      </c>
      <c r="K8" s="20" t="s">
        <v>17</v>
      </c>
      <c r="L8" s="20" t="s">
        <v>17</v>
      </c>
      <c r="M8" s="6">
        <v>3.5254506895999995</v>
      </c>
      <c r="N8" s="12">
        <f t="shared" si="2"/>
        <v>25.566917461491037</v>
      </c>
      <c r="O8" s="20" t="s">
        <v>17</v>
      </c>
    </row>
    <row r="9" spans="1:15" x14ac:dyDescent="0.2">
      <c r="A9" s="5">
        <v>1955</v>
      </c>
      <c r="B9" s="5"/>
      <c r="C9" s="11">
        <v>11.48922</v>
      </c>
      <c r="D9" s="6">
        <v>0.97065897866084117</v>
      </c>
      <c r="E9" s="6">
        <v>4.4000000000000004</v>
      </c>
      <c r="F9" s="12">
        <f t="shared" si="0"/>
        <v>16.859878978660841</v>
      </c>
      <c r="G9" s="6">
        <v>6.2</v>
      </c>
      <c r="H9" s="6">
        <v>1.1000000000000001</v>
      </c>
      <c r="I9" s="20" t="s">
        <v>17</v>
      </c>
      <c r="J9" s="12">
        <f t="shared" si="1"/>
        <v>7.3000000000000007</v>
      </c>
      <c r="K9" s="20" t="s">
        <v>17</v>
      </c>
      <c r="L9" s="20" t="s">
        <v>17</v>
      </c>
      <c r="M9" s="6">
        <v>3.5477102239999994</v>
      </c>
      <c r="N9" s="12">
        <f t="shared" si="2"/>
        <v>27.707589202660841</v>
      </c>
      <c r="O9" s="20" t="s">
        <v>17</v>
      </c>
    </row>
    <row r="10" spans="1:15" x14ac:dyDescent="0.2">
      <c r="A10" s="5">
        <v>1956</v>
      </c>
      <c r="B10" s="5"/>
      <c r="C10" s="11">
        <v>13.57302</v>
      </c>
      <c r="D10" s="6">
        <v>0.95624532816569618</v>
      </c>
      <c r="E10" s="6">
        <v>4.5999999999999996</v>
      </c>
      <c r="F10" s="12">
        <f t="shared" si="0"/>
        <v>19.129265328165694</v>
      </c>
      <c r="G10" s="6">
        <v>6.2</v>
      </c>
      <c r="H10" s="6">
        <v>1.1000000000000001</v>
      </c>
      <c r="I10" s="20" t="s">
        <v>17</v>
      </c>
      <c r="J10" s="12">
        <f t="shared" si="1"/>
        <v>7.3000000000000007</v>
      </c>
      <c r="K10" s="20" t="s">
        <v>17</v>
      </c>
      <c r="L10" s="20" t="s">
        <v>17</v>
      </c>
      <c r="M10" s="6">
        <v>3.5699697583999996</v>
      </c>
      <c r="N10" s="12">
        <f t="shared" si="2"/>
        <v>29.999235086565694</v>
      </c>
      <c r="O10" s="20" t="s">
        <v>17</v>
      </c>
    </row>
    <row r="11" spans="1:15" x14ac:dyDescent="0.2">
      <c r="A11" s="5">
        <v>1957</v>
      </c>
      <c r="B11" s="5"/>
      <c r="C11" s="11">
        <v>16.34591</v>
      </c>
      <c r="D11" s="6">
        <v>0.95383514053641838</v>
      </c>
      <c r="E11" s="6">
        <v>4.9000000000000004</v>
      </c>
      <c r="F11" s="12">
        <f t="shared" si="0"/>
        <v>22.199745140536422</v>
      </c>
      <c r="G11" s="6">
        <v>5.6</v>
      </c>
      <c r="H11" s="6">
        <v>1.1000000000000001</v>
      </c>
      <c r="I11" s="20" t="s">
        <v>17</v>
      </c>
      <c r="J11" s="12">
        <f t="shared" si="1"/>
        <v>6.6999999999999993</v>
      </c>
      <c r="K11" s="6">
        <v>0.10199999999999999</v>
      </c>
      <c r="L11" s="20" t="s">
        <v>17</v>
      </c>
      <c r="M11" s="6">
        <v>3.5922292927999995</v>
      </c>
      <c r="N11" s="12">
        <f t="shared" si="2"/>
        <v>32.59397443333642</v>
      </c>
      <c r="O11" s="20" t="s">
        <v>17</v>
      </c>
    </row>
    <row r="12" spans="1:15" x14ac:dyDescent="0.2">
      <c r="A12" s="5">
        <v>1958</v>
      </c>
      <c r="B12" s="5"/>
      <c r="C12" s="11">
        <v>18.89799</v>
      </c>
      <c r="D12" s="6">
        <v>0.90901718688587463</v>
      </c>
      <c r="E12" s="6">
        <v>5.3</v>
      </c>
      <c r="F12" s="12">
        <f t="shared" si="0"/>
        <v>25.107007186885877</v>
      </c>
      <c r="G12" s="6">
        <v>5.3</v>
      </c>
      <c r="H12" s="6">
        <v>1.3</v>
      </c>
      <c r="I12" s="20" t="s">
        <v>17</v>
      </c>
      <c r="J12" s="12">
        <f t="shared" si="1"/>
        <v>6.6</v>
      </c>
      <c r="K12" s="6">
        <v>0.12</v>
      </c>
      <c r="L12" s="20" t="s">
        <v>17</v>
      </c>
      <c r="M12" s="6">
        <v>3.6144888271999993</v>
      </c>
      <c r="N12" s="12">
        <f t="shared" si="2"/>
        <v>35.441496014085878</v>
      </c>
      <c r="O12" s="20" t="s">
        <v>17</v>
      </c>
    </row>
    <row r="13" spans="1:15" x14ac:dyDescent="0.2">
      <c r="A13" s="5">
        <v>1959</v>
      </c>
      <c r="B13" s="5"/>
      <c r="C13" s="11">
        <v>21.650110000000002</v>
      </c>
      <c r="D13" s="6">
        <v>0.84666698078388825</v>
      </c>
      <c r="E13" s="6">
        <v>5.8</v>
      </c>
      <c r="F13" s="12">
        <f t="shared" si="0"/>
        <v>28.296776980783889</v>
      </c>
      <c r="G13" s="6">
        <v>5.0999999999999996</v>
      </c>
      <c r="H13" s="6">
        <v>1.2</v>
      </c>
      <c r="I13" s="20" t="s">
        <v>17</v>
      </c>
      <c r="J13" s="12">
        <f t="shared" si="1"/>
        <v>6.3</v>
      </c>
      <c r="K13" s="6">
        <v>0.14000000000000001</v>
      </c>
      <c r="L13" s="20" t="s">
        <v>17</v>
      </c>
      <c r="M13" s="6">
        <v>3.6367483615999991</v>
      </c>
      <c r="N13" s="12">
        <f t="shared" si="2"/>
        <v>38.373525342383886</v>
      </c>
      <c r="O13" s="20" t="s">
        <v>17</v>
      </c>
    </row>
    <row r="14" spans="1:15" x14ac:dyDescent="0.2">
      <c r="A14" s="5">
        <v>1960</v>
      </c>
      <c r="B14" s="5"/>
      <c r="C14" s="11">
        <v>24.39565</v>
      </c>
      <c r="D14" s="6">
        <v>0.77256909255808726</v>
      </c>
      <c r="E14" s="6">
        <v>6</v>
      </c>
      <c r="F14" s="12">
        <f t="shared" si="0"/>
        <v>31.168219092558086</v>
      </c>
      <c r="G14" s="6">
        <v>5.2</v>
      </c>
      <c r="H14" s="6">
        <v>1.2</v>
      </c>
      <c r="I14" s="20" t="s">
        <v>17</v>
      </c>
      <c r="J14" s="12">
        <f t="shared" si="1"/>
        <v>6.4</v>
      </c>
      <c r="K14" s="6">
        <v>0.155</v>
      </c>
      <c r="L14" s="20" t="s">
        <v>17</v>
      </c>
      <c r="M14" s="6">
        <v>3.6590078959999999</v>
      </c>
      <c r="N14" s="12">
        <f t="shared" si="2"/>
        <v>41.382226988558088</v>
      </c>
      <c r="O14" s="20" t="s">
        <v>17</v>
      </c>
    </row>
    <row r="15" spans="1:15" x14ac:dyDescent="0.2">
      <c r="A15" s="5">
        <v>1961</v>
      </c>
      <c r="B15" s="5"/>
      <c r="C15" s="11">
        <v>26.354410000000001</v>
      </c>
      <c r="D15" s="6">
        <v>0.67769590952819647</v>
      </c>
      <c r="E15" s="6">
        <v>6.2</v>
      </c>
      <c r="F15" s="12">
        <f t="shared" si="0"/>
        <v>33.232105909528201</v>
      </c>
      <c r="G15" s="6">
        <v>5.3</v>
      </c>
      <c r="H15" s="6">
        <v>1.2</v>
      </c>
      <c r="I15" s="20" t="s">
        <v>17</v>
      </c>
      <c r="J15" s="12">
        <f t="shared" si="1"/>
        <v>6.5</v>
      </c>
      <c r="K15" s="6">
        <v>0.21199999999999999</v>
      </c>
      <c r="L15" s="20" t="s">
        <v>17</v>
      </c>
      <c r="M15" s="6">
        <v>3.6874710815999996</v>
      </c>
      <c r="N15" s="12">
        <f t="shared" si="2"/>
        <v>43.631576991128206</v>
      </c>
      <c r="O15" s="20" t="s">
        <v>17</v>
      </c>
    </row>
    <row r="16" spans="1:15" x14ac:dyDescent="0.2">
      <c r="A16" s="5">
        <v>1962</v>
      </c>
      <c r="B16" s="5"/>
      <c r="C16" s="11">
        <v>29.386590000000002</v>
      </c>
      <c r="D16" s="6">
        <v>0.60865671809932431</v>
      </c>
      <c r="E16" s="6">
        <v>6.5</v>
      </c>
      <c r="F16" s="12">
        <f t="shared" si="0"/>
        <v>36.495246718099324</v>
      </c>
      <c r="G16" s="6">
        <v>5.4</v>
      </c>
      <c r="H16" s="6">
        <v>1.2</v>
      </c>
      <c r="I16" s="20" t="s">
        <v>17</v>
      </c>
      <c r="J16" s="12">
        <f t="shared" si="1"/>
        <v>6.6000000000000005</v>
      </c>
      <c r="K16" s="6">
        <v>0.26400000000000001</v>
      </c>
      <c r="L16" s="20" t="s">
        <v>17</v>
      </c>
      <c r="M16" s="6">
        <v>3.7159342672000002</v>
      </c>
      <c r="N16" s="12">
        <f t="shared" si="2"/>
        <v>47.075180985299326</v>
      </c>
      <c r="O16" s="20" t="s">
        <v>17</v>
      </c>
    </row>
    <row r="17" spans="1:15" x14ac:dyDescent="0.2">
      <c r="A17" s="5">
        <v>1963</v>
      </c>
      <c r="B17" s="5"/>
      <c r="C17" s="11">
        <v>31.01362</v>
      </c>
      <c r="D17" s="6">
        <v>0.51237600397384508</v>
      </c>
      <c r="E17" s="6">
        <v>6.4</v>
      </c>
      <c r="F17" s="12">
        <f t="shared" si="0"/>
        <v>37.925996003973843</v>
      </c>
      <c r="G17" s="6">
        <v>5.2</v>
      </c>
      <c r="H17" s="6">
        <v>1.2</v>
      </c>
      <c r="I17" s="20" t="s">
        <v>17</v>
      </c>
      <c r="J17" s="12">
        <f t="shared" si="1"/>
        <v>6.4</v>
      </c>
      <c r="K17" s="6">
        <v>0.26200000000000001</v>
      </c>
      <c r="L17" s="20" t="s">
        <v>17</v>
      </c>
      <c r="M17" s="6">
        <v>3.7443974528000004</v>
      </c>
      <c r="N17" s="12">
        <f t="shared" si="2"/>
        <v>48.332393456773843</v>
      </c>
      <c r="O17" s="20" t="s">
        <v>17</v>
      </c>
    </row>
    <row r="18" spans="1:15" x14ac:dyDescent="0.2">
      <c r="A18" s="5">
        <v>1964</v>
      </c>
      <c r="B18" s="5"/>
      <c r="C18" s="11">
        <v>35.181319999999999</v>
      </c>
      <c r="D18" s="6">
        <v>0.46094048852577335</v>
      </c>
      <c r="E18" s="6">
        <v>6.7</v>
      </c>
      <c r="F18" s="12">
        <f t="shared" si="0"/>
        <v>42.342260488525774</v>
      </c>
      <c r="G18" s="6">
        <v>5.4</v>
      </c>
      <c r="H18" s="6">
        <v>1.2</v>
      </c>
      <c r="I18" s="20" t="s">
        <v>17</v>
      </c>
      <c r="J18" s="12">
        <f t="shared" si="1"/>
        <v>6.6000000000000005</v>
      </c>
      <c r="K18" s="6">
        <v>0.30199999999999999</v>
      </c>
      <c r="L18" s="20" t="s">
        <v>17</v>
      </c>
      <c r="M18" s="6">
        <v>3.7728606384000005</v>
      </c>
      <c r="N18" s="12">
        <f t="shared" si="2"/>
        <v>53.017121126925773</v>
      </c>
      <c r="O18" s="20" t="s">
        <v>17</v>
      </c>
    </row>
    <row r="19" spans="1:15" x14ac:dyDescent="0.2">
      <c r="A19" s="5">
        <v>1965</v>
      </c>
      <c r="B19" s="5"/>
      <c r="C19" s="11">
        <v>39.308120000000002</v>
      </c>
      <c r="D19" s="6">
        <v>0.39526715148724673</v>
      </c>
      <c r="E19" s="6">
        <v>6.8</v>
      </c>
      <c r="F19" s="12">
        <f t="shared" si="0"/>
        <v>46.503387151487246</v>
      </c>
      <c r="G19" s="6">
        <v>5.3</v>
      </c>
      <c r="H19" s="6">
        <v>1.2</v>
      </c>
      <c r="I19" s="20" t="s">
        <v>17</v>
      </c>
      <c r="J19" s="12">
        <f t="shared" si="1"/>
        <v>6.5</v>
      </c>
      <c r="K19" s="6">
        <v>0.30299999999999999</v>
      </c>
      <c r="L19" s="20" t="s">
        <v>17</v>
      </c>
      <c r="M19" s="6">
        <v>3.8013238240000007</v>
      </c>
      <c r="N19" s="12">
        <f t="shared" si="2"/>
        <v>57.107710975487244</v>
      </c>
      <c r="O19" s="20" t="s">
        <v>17</v>
      </c>
    </row>
    <row r="20" spans="1:15" x14ac:dyDescent="0.2">
      <c r="A20" s="5">
        <v>1966</v>
      </c>
      <c r="B20" s="5"/>
      <c r="C20" s="11">
        <v>42.522289999999998</v>
      </c>
      <c r="D20" s="6">
        <v>0.3125618756864626</v>
      </c>
      <c r="E20" s="6">
        <v>7.4</v>
      </c>
      <c r="F20" s="12">
        <f t="shared" si="0"/>
        <v>50.234851875686459</v>
      </c>
      <c r="G20" s="6">
        <v>5.0999999999999996</v>
      </c>
      <c r="H20" s="6">
        <v>1.2</v>
      </c>
      <c r="I20" s="20" t="s">
        <v>17</v>
      </c>
      <c r="J20" s="12">
        <f t="shared" si="1"/>
        <v>6.3</v>
      </c>
      <c r="K20" s="6">
        <v>0.32100000000000001</v>
      </c>
      <c r="L20" s="20" t="s">
        <v>17</v>
      </c>
      <c r="M20" s="6">
        <v>3.8297870096000004</v>
      </c>
      <c r="N20" s="12">
        <f t="shared" si="2"/>
        <v>60.685638885286451</v>
      </c>
      <c r="O20" s="20" t="s">
        <v>17</v>
      </c>
    </row>
    <row r="21" spans="1:15" x14ac:dyDescent="0.2">
      <c r="A21" s="5">
        <v>1967</v>
      </c>
      <c r="B21" s="5"/>
      <c r="C21" s="11">
        <v>44.65795</v>
      </c>
      <c r="D21" s="6">
        <v>0.25538354002366714</v>
      </c>
      <c r="E21" s="6">
        <v>7.7</v>
      </c>
      <c r="F21" s="12">
        <f t="shared" si="0"/>
        <v>52.613333540023667</v>
      </c>
      <c r="G21" s="6">
        <v>4.8</v>
      </c>
      <c r="H21" s="6">
        <v>1.2</v>
      </c>
      <c r="I21" s="20" t="s">
        <v>17</v>
      </c>
      <c r="J21" s="12">
        <f t="shared" si="1"/>
        <v>6</v>
      </c>
      <c r="K21" s="6">
        <v>0.38500000000000001</v>
      </c>
      <c r="L21" s="20" t="s">
        <v>17</v>
      </c>
      <c r="M21" s="6">
        <v>3.8582501952000006</v>
      </c>
      <c r="N21" s="12">
        <f t="shared" si="2"/>
        <v>62.856583735223666</v>
      </c>
      <c r="O21" s="20" t="s">
        <v>17</v>
      </c>
    </row>
    <row r="22" spans="1:15" x14ac:dyDescent="0.2">
      <c r="A22" s="5">
        <v>1968</v>
      </c>
      <c r="B22" s="5"/>
      <c r="C22" s="11">
        <v>46.935009999999998</v>
      </c>
      <c r="D22" s="6">
        <v>0.23231814383278079</v>
      </c>
      <c r="E22" s="6">
        <v>7.9</v>
      </c>
      <c r="F22" s="12">
        <f t="shared" si="0"/>
        <v>55.067328143832775</v>
      </c>
      <c r="G22" s="6">
        <v>4.5999999999999996</v>
      </c>
      <c r="H22" s="6">
        <v>1.2</v>
      </c>
      <c r="I22" s="20" t="s">
        <v>17</v>
      </c>
      <c r="J22" s="12">
        <f t="shared" si="1"/>
        <v>5.8</v>
      </c>
      <c r="K22" s="6">
        <v>0.42199999999999999</v>
      </c>
      <c r="L22" s="20" t="s">
        <v>17</v>
      </c>
      <c r="M22" s="6">
        <v>3.8867133808000007</v>
      </c>
      <c r="N22" s="12">
        <f t="shared" si="2"/>
        <v>65.176041524632765</v>
      </c>
      <c r="O22" s="20" t="s">
        <v>17</v>
      </c>
    </row>
    <row r="23" spans="1:15" x14ac:dyDescent="0.2">
      <c r="A23" s="5">
        <v>1969</v>
      </c>
      <c r="B23" s="5"/>
      <c r="C23" s="11">
        <v>49.662880000000001</v>
      </c>
      <c r="D23" s="6">
        <v>0.21908839709634789</v>
      </c>
      <c r="E23" s="6">
        <v>8.3000000000000007</v>
      </c>
      <c r="F23" s="12">
        <f t="shared" si="0"/>
        <v>58.181968397096355</v>
      </c>
      <c r="G23" s="6">
        <v>4.8</v>
      </c>
      <c r="H23" s="6">
        <v>1.2</v>
      </c>
      <c r="I23" s="20" t="s">
        <v>17</v>
      </c>
      <c r="J23" s="12">
        <f t="shared" si="1"/>
        <v>6</v>
      </c>
      <c r="K23" s="6">
        <v>0.505</v>
      </c>
      <c r="L23" s="20" t="s">
        <v>17</v>
      </c>
      <c r="M23" s="6">
        <v>3.9151765664000009</v>
      </c>
      <c r="N23" s="12">
        <f t="shared" si="2"/>
        <v>68.602144963496357</v>
      </c>
      <c r="O23" s="20" t="s">
        <v>17</v>
      </c>
    </row>
    <row r="24" spans="1:15" x14ac:dyDescent="0.2">
      <c r="A24" s="5">
        <v>1970</v>
      </c>
      <c r="B24" s="5"/>
      <c r="C24" s="11">
        <v>52.736289999999997</v>
      </c>
      <c r="D24" s="6">
        <v>0.21503304229383385</v>
      </c>
      <c r="E24" s="6">
        <v>8.5</v>
      </c>
      <c r="F24" s="12">
        <f t="shared" si="0"/>
        <v>61.451323042293829</v>
      </c>
      <c r="G24" s="6">
        <v>4.5999999999999996</v>
      </c>
      <c r="H24" s="6">
        <v>1.1000000000000001</v>
      </c>
      <c r="I24" s="20" t="s">
        <v>17</v>
      </c>
      <c r="J24" s="12">
        <f t="shared" si="1"/>
        <v>5.6999999999999993</v>
      </c>
      <c r="K24" s="6">
        <v>0.56699999999999995</v>
      </c>
      <c r="L24" s="20" t="s">
        <v>17</v>
      </c>
      <c r="M24" s="6">
        <v>3.9436397520000002</v>
      </c>
      <c r="N24" s="12">
        <f t="shared" si="2"/>
        <v>71.661962794293814</v>
      </c>
      <c r="O24" s="20" t="s">
        <v>17</v>
      </c>
    </row>
    <row r="25" spans="1:15" x14ac:dyDescent="0.2">
      <c r="A25" s="5">
        <v>1971</v>
      </c>
      <c r="B25" s="5"/>
      <c r="C25" s="11">
        <v>55.87426</v>
      </c>
      <c r="D25" s="6">
        <v>0.21709247457622197</v>
      </c>
      <c r="E25" s="6">
        <v>8.5</v>
      </c>
      <c r="F25" s="12">
        <f t="shared" si="0"/>
        <v>64.591352474576212</v>
      </c>
      <c r="G25" s="6">
        <v>4</v>
      </c>
      <c r="H25" s="6">
        <v>1.2</v>
      </c>
      <c r="I25" s="20" t="s">
        <v>17</v>
      </c>
      <c r="J25" s="12">
        <f t="shared" si="1"/>
        <v>5.2</v>
      </c>
      <c r="K25" s="6">
        <v>0.67400000000000004</v>
      </c>
      <c r="L25" s="20" t="s">
        <v>17</v>
      </c>
      <c r="M25" s="6">
        <v>3.9551911024000002</v>
      </c>
      <c r="N25" s="12">
        <f t="shared" si="2"/>
        <v>74.420543576976215</v>
      </c>
      <c r="O25" s="20" t="s">
        <v>17</v>
      </c>
    </row>
    <row r="26" spans="1:15" x14ac:dyDescent="0.2">
      <c r="A26" s="5">
        <v>1972</v>
      </c>
      <c r="B26" s="5"/>
      <c r="C26" s="11">
        <v>59.029269999999997</v>
      </c>
      <c r="D26" s="6">
        <v>0.22149530322085509</v>
      </c>
      <c r="E26" s="6">
        <v>8.9</v>
      </c>
      <c r="F26" s="12">
        <f t="shared" si="0"/>
        <v>68.150765303220851</v>
      </c>
      <c r="G26" s="6">
        <v>4.5</v>
      </c>
      <c r="H26" s="6">
        <v>1.2</v>
      </c>
      <c r="I26" s="20" t="s">
        <v>17</v>
      </c>
      <c r="J26" s="12">
        <f t="shared" si="1"/>
        <v>5.7</v>
      </c>
      <c r="K26" s="6">
        <v>0.68400000000000005</v>
      </c>
      <c r="L26" s="20" t="s">
        <v>17</v>
      </c>
      <c r="M26" s="6">
        <v>3.9667424527999997</v>
      </c>
      <c r="N26" s="12">
        <f t="shared" si="2"/>
        <v>78.501507756020857</v>
      </c>
      <c r="O26" s="20" t="s">
        <v>17</v>
      </c>
    </row>
    <row r="27" spans="1:15" x14ac:dyDescent="0.2">
      <c r="A27" s="5">
        <v>1973</v>
      </c>
      <c r="B27" s="5"/>
      <c r="C27" s="11">
        <v>65.398250000000004</v>
      </c>
      <c r="D27" s="6">
        <v>0.24520645449850734</v>
      </c>
      <c r="E27" s="6">
        <v>9.6999999999999993</v>
      </c>
      <c r="F27" s="12">
        <f t="shared" si="0"/>
        <v>75.343456454498508</v>
      </c>
      <c r="G27" s="6">
        <v>4.5999999999999996</v>
      </c>
      <c r="H27" s="6">
        <v>1.2</v>
      </c>
      <c r="I27" s="20" t="s">
        <v>17</v>
      </c>
      <c r="J27" s="12">
        <f t="shared" si="1"/>
        <v>5.8</v>
      </c>
      <c r="K27" s="6">
        <v>0.73199999999999998</v>
      </c>
      <c r="L27" s="20" t="s">
        <v>17</v>
      </c>
      <c r="M27" s="6">
        <v>3.9782938031999997</v>
      </c>
      <c r="N27" s="12">
        <f t="shared" si="2"/>
        <v>85.853750257698508</v>
      </c>
      <c r="O27" s="20" t="s">
        <v>17</v>
      </c>
    </row>
    <row r="28" spans="1:15" x14ac:dyDescent="0.2">
      <c r="A28" s="5">
        <v>1974</v>
      </c>
      <c r="B28" s="5"/>
      <c r="C28" s="11">
        <v>62.592689999999997</v>
      </c>
      <c r="D28" s="6">
        <v>0.23947675864219461</v>
      </c>
      <c r="E28" s="6">
        <v>8.8000000000000007</v>
      </c>
      <c r="F28" s="12">
        <f t="shared" si="0"/>
        <v>71.6321667586422</v>
      </c>
      <c r="G28" s="6">
        <v>5.5</v>
      </c>
      <c r="H28" s="6">
        <v>1.3</v>
      </c>
      <c r="I28" s="20" t="s">
        <v>17</v>
      </c>
      <c r="J28" s="12">
        <f t="shared" si="1"/>
        <v>6.8</v>
      </c>
      <c r="K28" s="6">
        <v>0.79200000000000004</v>
      </c>
      <c r="L28" s="20" t="s">
        <v>17</v>
      </c>
      <c r="M28" s="6">
        <v>3.9898451535999993</v>
      </c>
      <c r="N28" s="12">
        <f t="shared" si="2"/>
        <v>83.214011912242199</v>
      </c>
      <c r="O28" s="20" t="s">
        <v>17</v>
      </c>
    </row>
    <row r="29" spans="1:15" x14ac:dyDescent="0.2">
      <c r="A29" s="5">
        <v>1975</v>
      </c>
      <c r="B29" s="5"/>
      <c r="C29" s="11">
        <v>64.057169999999999</v>
      </c>
      <c r="D29" s="6">
        <v>0.23885715270937236</v>
      </c>
      <c r="E29" s="6">
        <v>8.1</v>
      </c>
      <c r="F29" s="12">
        <f t="shared" si="0"/>
        <v>72.396027152709365</v>
      </c>
      <c r="G29" s="6">
        <v>5.6150000000000002</v>
      </c>
      <c r="H29" s="6">
        <v>1.3</v>
      </c>
      <c r="I29" s="20" t="s">
        <v>17</v>
      </c>
      <c r="J29" s="12">
        <f t="shared" si="1"/>
        <v>6.915</v>
      </c>
      <c r="K29" s="6">
        <v>0.80900000000000005</v>
      </c>
      <c r="L29" s="20" t="s">
        <v>17</v>
      </c>
      <c r="M29" s="6">
        <v>4.0013965039999997</v>
      </c>
      <c r="N29" s="12">
        <f t="shared" si="2"/>
        <v>84.121423656709368</v>
      </c>
      <c r="O29" s="20" t="s">
        <v>17</v>
      </c>
    </row>
    <row r="30" spans="1:15" x14ac:dyDescent="0.2">
      <c r="A30" s="5">
        <v>1976</v>
      </c>
      <c r="B30" s="5"/>
      <c r="C30" s="11">
        <v>69.329539999999994</v>
      </c>
      <c r="D30" s="6">
        <v>0.24581919347026596</v>
      </c>
      <c r="E30" s="6">
        <v>7.7</v>
      </c>
      <c r="F30" s="12">
        <f t="shared" si="0"/>
        <v>77.275359193470265</v>
      </c>
      <c r="G30" s="6">
        <v>5.617</v>
      </c>
      <c r="H30" s="6">
        <v>1.4</v>
      </c>
      <c r="I30" s="20" t="s">
        <v>17</v>
      </c>
      <c r="J30" s="12">
        <f t="shared" si="1"/>
        <v>7.0169999999999995</v>
      </c>
      <c r="K30" s="6">
        <v>0.92500000000000004</v>
      </c>
      <c r="L30" s="20" t="s">
        <v>17</v>
      </c>
      <c r="M30" s="6">
        <v>4.0129478543999992</v>
      </c>
      <c r="N30" s="12">
        <f t="shared" si="2"/>
        <v>89.230307047870255</v>
      </c>
      <c r="O30" s="20" t="s">
        <v>17</v>
      </c>
    </row>
    <row r="31" spans="1:15" x14ac:dyDescent="0.2">
      <c r="A31" s="5">
        <v>1977</v>
      </c>
      <c r="B31" s="5"/>
      <c r="C31" s="11">
        <v>72.793040000000005</v>
      </c>
      <c r="D31" s="6">
        <v>0.24479029612779249</v>
      </c>
      <c r="E31" s="6">
        <v>7.5</v>
      </c>
      <c r="F31" s="12">
        <f t="shared" si="0"/>
        <v>80.537830296127794</v>
      </c>
      <c r="G31" s="6">
        <v>5.5629999999999997</v>
      </c>
      <c r="H31" s="6">
        <v>1.4</v>
      </c>
      <c r="I31" s="20" t="s">
        <v>17</v>
      </c>
      <c r="J31" s="12">
        <f t="shared" si="1"/>
        <v>6.9629999999999992</v>
      </c>
      <c r="K31" s="6">
        <v>0.85599999999999998</v>
      </c>
      <c r="L31" s="20" t="s">
        <v>17</v>
      </c>
      <c r="M31" s="6">
        <v>4.0244992047999997</v>
      </c>
      <c r="N31" s="12">
        <f t="shared" si="2"/>
        <v>92.381329500927777</v>
      </c>
      <c r="O31" s="20" t="s">
        <v>17</v>
      </c>
    </row>
    <row r="32" spans="1:15" x14ac:dyDescent="0.2">
      <c r="A32" s="5">
        <v>1978</v>
      </c>
      <c r="B32" s="5"/>
      <c r="C32" s="11">
        <v>74.804209999999998</v>
      </c>
      <c r="D32" s="6">
        <v>0.24305603913446458</v>
      </c>
      <c r="E32" s="6">
        <v>7.4</v>
      </c>
      <c r="F32" s="12">
        <f t="shared" si="0"/>
        <v>82.447266039134462</v>
      </c>
      <c r="G32" s="6">
        <v>5.5570000000000004</v>
      </c>
      <c r="H32" s="6">
        <v>1.3380000000000001</v>
      </c>
      <c r="I32" s="20" t="s">
        <v>17</v>
      </c>
      <c r="J32" s="12">
        <f t="shared" si="1"/>
        <v>6.8950000000000005</v>
      </c>
      <c r="K32" s="6">
        <v>1.032</v>
      </c>
      <c r="L32" s="20" t="s">
        <v>17</v>
      </c>
      <c r="M32" s="6">
        <v>4.0360505551999992</v>
      </c>
      <c r="N32" s="12">
        <f t="shared" si="2"/>
        <v>94.410316594334461</v>
      </c>
      <c r="O32" s="20" t="s">
        <v>17</v>
      </c>
    </row>
    <row r="33" spans="1:15" x14ac:dyDescent="0.2">
      <c r="A33" s="5">
        <v>1979</v>
      </c>
      <c r="B33" s="5"/>
      <c r="C33" s="11">
        <v>76.306870000000004</v>
      </c>
      <c r="D33" s="6">
        <v>0.25032414561059907</v>
      </c>
      <c r="E33" s="6">
        <v>7.4</v>
      </c>
      <c r="F33" s="12">
        <f t="shared" si="0"/>
        <v>83.957194145610615</v>
      </c>
      <c r="G33" s="6">
        <v>6.2240000000000002</v>
      </c>
      <c r="H33" s="6">
        <v>1.3979999999999999</v>
      </c>
      <c r="I33" s="20" t="s">
        <v>17</v>
      </c>
      <c r="J33" s="12">
        <f t="shared" si="1"/>
        <v>7.6219999999999999</v>
      </c>
      <c r="K33" s="6">
        <v>1.3320000000000001</v>
      </c>
      <c r="L33" s="20" t="s">
        <v>17</v>
      </c>
      <c r="M33" s="6">
        <v>4.0476019055999988</v>
      </c>
      <c r="N33" s="12">
        <f t="shared" si="2"/>
        <v>96.958796051210612</v>
      </c>
      <c r="O33" s="20" t="s">
        <v>17</v>
      </c>
    </row>
    <row r="34" spans="1:15" x14ac:dyDescent="0.2">
      <c r="A34" s="5">
        <v>1980</v>
      </c>
      <c r="B34" s="5"/>
      <c r="C34" s="11">
        <v>76.825869999999995</v>
      </c>
      <c r="D34" s="6">
        <v>0.27391532798155821</v>
      </c>
      <c r="E34" s="6">
        <v>7.3</v>
      </c>
      <c r="F34" s="12">
        <f t="shared" si="0"/>
        <v>84.399785327981547</v>
      </c>
      <c r="G34" s="6">
        <v>6.9980000000000002</v>
      </c>
      <c r="H34" s="6">
        <v>1.498</v>
      </c>
      <c r="I34" s="20" t="s">
        <v>17</v>
      </c>
      <c r="J34" s="12">
        <f t="shared" si="1"/>
        <v>8.4960000000000004</v>
      </c>
      <c r="K34" s="6">
        <v>1.3859999999999999</v>
      </c>
      <c r="L34" s="20" t="s">
        <v>17</v>
      </c>
      <c r="M34" s="6">
        <v>4.0591532560000001</v>
      </c>
      <c r="N34" s="12">
        <f t="shared" si="2"/>
        <v>98.34093858398154</v>
      </c>
      <c r="O34" s="20" t="s">
        <v>17</v>
      </c>
    </row>
    <row r="35" spans="1:15" x14ac:dyDescent="0.2">
      <c r="A35" s="5">
        <v>1981</v>
      </c>
      <c r="B35" s="5"/>
      <c r="C35" s="11">
        <v>76.23621</v>
      </c>
      <c r="D35" s="6">
        <v>0.32868508390992351</v>
      </c>
      <c r="E35" s="6">
        <v>7.4</v>
      </c>
      <c r="F35" s="12">
        <f t="shared" si="0"/>
        <v>83.964895083909923</v>
      </c>
      <c r="G35" s="6">
        <v>7.0620000000000003</v>
      </c>
      <c r="H35" s="6">
        <v>1.5009999999999999</v>
      </c>
      <c r="I35" s="20" t="s">
        <v>17</v>
      </c>
      <c r="J35" s="12">
        <f t="shared" si="1"/>
        <v>8.5630000000000006</v>
      </c>
      <c r="K35" s="6">
        <v>1.597</v>
      </c>
      <c r="L35" s="20" t="s">
        <v>17</v>
      </c>
      <c r="M35" s="6">
        <v>4.0724606744000003</v>
      </c>
      <c r="N35" s="12">
        <f t="shared" si="2"/>
        <v>98.197355758309925</v>
      </c>
      <c r="O35" s="20" t="s">
        <v>17</v>
      </c>
    </row>
    <row r="36" spans="1:15" x14ac:dyDescent="0.2">
      <c r="A36" s="5">
        <v>1982</v>
      </c>
      <c r="B36" s="5"/>
      <c r="C36" s="11">
        <v>77.032229999999998</v>
      </c>
      <c r="D36" s="6">
        <v>0.4114784485625943</v>
      </c>
      <c r="E36" s="6">
        <v>7.5</v>
      </c>
      <c r="F36" s="12">
        <f t="shared" si="0"/>
        <v>84.943708448562589</v>
      </c>
      <c r="G36" s="6">
        <v>6.6950000000000003</v>
      </c>
      <c r="H36" s="6">
        <v>1.5369999999999999</v>
      </c>
      <c r="I36" s="20" t="s">
        <v>17</v>
      </c>
      <c r="J36" s="12">
        <f t="shared" si="1"/>
        <v>8.2319999999999993</v>
      </c>
      <c r="K36" s="6">
        <v>1.8</v>
      </c>
      <c r="L36" s="20" t="s">
        <v>17</v>
      </c>
      <c r="M36" s="6">
        <v>4.0857680927999995</v>
      </c>
      <c r="N36" s="12">
        <f t="shared" si="2"/>
        <v>99.06147654136258</v>
      </c>
      <c r="O36" s="20" t="s">
        <v>17</v>
      </c>
    </row>
    <row r="37" spans="1:15" x14ac:dyDescent="0.2">
      <c r="A37" s="5">
        <v>1983</v>
      </c>
      <c r="B37" s="5"/>
      <c r="C37" s="11">
        <v>78.161630000000002</v>
      </c>
      <c r="D37" s="6">
        <v>0.49087455100065813</v>
      </c>
      <c r="E37" s="6">
        <v>7.5</v>
      </c>
      <c r="F37" s="12">
        <f t="shared" si="0"/>
        <v>86.152504551000661</v>
      </c>
      <c r="G37" s="6">
        <v>6.7759999999999998</v>
      </c>
      <c r="H37" s="6">
        <v>1.544</v>
      </c>
      <c r="I37" s="20" t="s">
        <v>17</v>
      </c>
      <c r="J37" s="12">
        <f t="shared" si="1"/>
        <v>8.32</v>
      </c>
      <c r="K37" s="6">
        <v>1.9650000000000001</v>
      </c>
      <c r="L37" s="20" t="s">
        <v>17</v>
      </c>
      <c r="M37" s="6">
        <v>4.0990755112000006</v>
      </c>
      <c r="N37" s="12">
        <f t="shared" si="2"/>
        <v>100.53658006220067</v>
      </c>
      <c r="O37" s="20" t="s">
        <v>17</v>
      </c>
    </row>
    <row r="38" spans="1:15" x14ac:dyDescent="0.2">
      <c r="A38" s="5">
        <v>1984</v>
      </c>
      <c r="B38" s="5"/>
      <c r="C38" s="11">
        <v>78.831919999999997</v>
      </c>
      <c r="D38" s="6">
        <v>0.53980683806686358</v>
      </c>
      <c r="E38" s="6">
        <v>7.5</v>
      </c>
      <c r="F38" s="12">
        <f t="shared" si="0"/>
        <v>86.871726838066863</v>
      </c>
      <c r="G38" s="6">
        <v>6.7969999999999997</v>
      </c>
      <c r="H38" s="6">
        <v>1.5209999999999999</v>
      </c>
      <c r="I38" s="20" t="s">
        <v>17</v>
      </c>
      <c r="J38" s="12">
        <f t="shared" si="1"/>
        <v>8.3179999999999996</v>
      </c>
      <c r="K38" s="6">
        <v>2.2229999999999999</v>
      </c>
      <c r="L38" s="20" t="s">
        <v>17</v>
      </c>
      <c r="M38" s="6">
        <v>4.1123829296000007</v>
      </c>
      <c r="N38" s="12">
        <f t="shared" si="2"/>
        <v>101.52510976766686</v>
      </c>
      <c r="O38" s="20" t="s">
        <v>17</v>
      </c>
    </row>
    <row r="39" spans="1:15" x14ac:dyDescent="0.2">
      <c r="A39" s="5">
        <v>1985</v>
      </c>
      <c r="B39" s="5"/>
      <c r="C39" s="11">
        <v>81.242990000000006</v>
      </c>
      <c r="D39" s="6">
        <v>0.54318599999999995</v>
      </c>
      <c r="E39" s="6">
        <v>7.7</v>
      </c>
      <c r="F39" s="12">
        <f t="shared" si="0"/>
        <v>89.486176000000015</v>
      </c>
      <c r="G39" s="6">
        <v>6.9109999999999996</v>
      </c>
      <c r="H39" s="6">
        <v>1.508</v>
      </c>
      <c r="I39" s="20" t="s">
        <v>17</v>
      </c>
      <c r="J39" s="12">
        <f t="shared" si="1"/>
        <v>8.4190000000000005</v>
      </c>
      <c r="K39" s="6">
        <v>2.3140000000000001</v>
      </c>
      <c r="L39" s="20" t="s">
        <v>17</v>
      </c>
      <c r="M39" s="6">
        <v>4.1256903480000009</v>
      </c>
      <c r="N39" s="12">
        <f t="shared" si="2"/>
        <v>104.34486634800001</v>
      </c>
      <c r="O39" s="20" t="s">
        <v>17</v>
      </c>
    </row>
    <row r="40" spans="1:15" x14ac:dyDescent="0.2">
      <c r="A40" s="5">
        <v>1986</v>
      </c>
      <c r="B40" s="5"/>
      <c r="C40" s="11">
        <v>81.725899999999996</v>
      </c>
      <c r="D40" s="6">
        <v>0.53498000000000001</v>
      </c>
      <c r="E40" s="6">
        <v>7.9</v>
      </c>
      <c r="F40" s="12">
        <f t="shared" si="0"/>
        <v>90.160880000000006</v>
      </c>
      <c r="G40" s="6">
        <v>6.5709999999999997</v>
      </c>
      <c r="H40" s="6">
        <v>1.4870000000000001</v>
      </c>
      <c r="I40" s="20" t="s">
        <v>17</v>
      </c>
      <c r="J40" s="12">
        <f t="shared" si="1"/>
        <v>8.0579999999999998</v>
      </c>
      <c r="K40" s="6">
        <v>2.6779999999999999</v>
      </c>
      <c r="L40" s="20" t="s">
        <v>17</v>
      </c>
      <c r="M40" s="6">
        <v>4.1389977664000011</v>
      </c>
      <c r="N40" s="12">
        <f t="shared" si="2"/>
        <v>105.03587776640001</v>
      </c>
      <c r="O40" s="20" t="s">
        <v>17</v>
      </c>
    </row>
    <row r="41" spans="1:15" x14ac:dyDescent="0.2">
      <c r="A41" s="5">
        <v>1987</v>
      </c>
      <c r="B41" s="5"/>
      <c r="C41" s="11">
        <v>86.449020000000004</v>
      </c>
      <c r="D41" s="6">
        <v>0.52185199999999998</v>
      </c>
      <c r="E41" s="6">
        <v>8.3000000000000007</v>
      </c>
      <c r="F41" s="12">
        <f t="shared" si="0"/>
        <v>95.270871999999997</v>
      </c>
      <c r="G41" s="6">
        <v>6.4329999999999998</v>
      </c>
      <c r="H41" s="6">
        <v>1.496</v>
      </c>
      <c r="I41" s="20" t="s">
        <v>17</v>
      </c>
      <c r="J41" s="12">
        <f t="shared" si="1"/>
        <v>7.9290000000000003</v>
      </c>
      <c r="K41" s="6">
        <v>2.923</v>
      </c>
      <c r="L41" s="20" t="s">
        <v>17</v>
      </c>
      <c r="M41" s="6">
        <v>4.1523051848000012</v>
      </c>
      <c r="N41" s="12">
        <f t="shared" si="2"/>
        <v>110.2751771848</v>
      </c>
      <c r="O41" s="20" t="s">
        <v>17</v>
      </c>
    </row>
    <row r="42" spans="1:15" x14ac:dyDescent="0.2">
      <c r="A42" s="5">
        <v>1988</v>
      </c>
      <c r="B42" s="5"/>
      <c r="C42" s="11">
        <v>90.576419999999999</v>
      </c>
      <c r="D42" s="6">
        <v>0.52900000000000003</v>
      </c>
      <c r="E42" s="6">
        <v>9</v>
      </c>
      <c r="F42" s="12">
        <f t="shared" si="0"/>
        <v>100.10542</v>
      </c>
      <c r="G42" s="6">
        <v>6.6689999999999996</v>
      </c>
      <c r="H42" s="6">
        <v>1.4</v>
      </c>
      <c r="I42" s="20" t="s">
        <v>17</v>
      </c>
      <c r="J42" s="12">
        <f t="shared" si="1"/>
        <v>8.0689999999999991</v>
      </c>
      <c r="K42" s="6">
        <v>3.173</v>
      </c>
      <c r="L42" s="20" t="s">
        <v>17</v>
      </c>
      <c r="M42" s="6">
        <v>4.1656126032000023</v>
      </c>
      <c r="N42" s="12">
        <f t="shared" si="2"/>
        <v>115.5130326032</v>
      </c>
      <c r="O42" s="20" t="s">
        <v>17</v>
      </c>
    </row>
    <row r="43" spans="1:15" x14ac:dyDescent="0.2">
      <c r="A43" s="5">
        <v>1989</v>
      </c>
      <c r="B43" s="5"/>
      <c r="C43" s="11">
        <v>94.567430000000002</v>
      </c>
      <c r="D43" s="6">
        <v>0.52325999999999995</v>
      </c>
      <c r="E43" s="6">
        <v>10</v>
      </c>
      <c r="F43" s="12">
        <f t="shared" si="0"/>
        <v>105.09069</v>
      </c>
      <c r="G43" s="6">
        <v>6.6470000000000002</v>
      </c>
      <c r="H43" s="6">
        <v>1.5</v>
      </c>
      <c r="I43" s="20" t="s">
        <v>17</v>
      </c>
      <c r="J43" s="12">
        <f t="shared" si="1"/>
        <v>8.1470000000000002</v>
      </c>
      <c r="K43" s="6">
        <v>3.3079999999999998</v>
      </c>
      <c r="L43" s="20" t="s">
        <v>17</v>
      </c>
      <c r="M43" s="6">
        <v>4.1789200216000024</v>
      </c>
      <c r="N43" s="12">
        <f t="shared" si="2"/>
        <v>120.72461002160001</v>
      </c>
      <c r="O43" s="20" t="s">
        <v>17</v>
      </c>
    </row>
    <row r="44" spans="1:15" x14ac:dyDescent="0.2">
      <c r="A44" s="5">
        <v>1990</v>
      </c>
      <c r="B44" s="5"/>
      <c r="C44" s="11">
        <v>94.874420000000001</v>
      </c>
      <c r="D44" s="6">
        <v>0.33083600000000002</v>
      </c>
      <c r="E44" s="6">
        <v>9.6635653963577433</v>
      </c>
      <c r="F44" s="12">
        <f t="shared" si="0"/>
        <v>104.86882139635775</v>
      </c>
      <c r="G44" s="6">
        <v>6.6</v>
      </c>
      <c r="H44" s="6">
        <v>1.5</v>
      </c>
      <c r="I44" s="20" t="s">
        <v>17</v>
      </c>
      <c r="J44" s="12">
        <f t="shared" si="1"/>
        <v>8.1</v>
      </c>
      <c r="K44" s="6">
        <v>3.9237668999999999</v>
      </c>
      <c r="L44" s="20" t="s">
        <v>17</v>
      </c>
      <c r="M44" s="6">
        <v>4.1922274399999999</v>
      </c>
      <c r="N44" s="12">
        <f t="shared" si="2"/>
        <v>121.08481573635774</v>
      </c>
      <c r="O44" s="20" t="s">
        <v>17</v>
      </c>
    </row>
    <row r="45" spans="1:15" x14ac:dyDescent="0.2">
      <c r="A45" s="5">
        <v>1991</v>
      </c>
      <c r="B45" s="5"/>
      <c r="C45" s="11">
        <v>95.480469999999997</v>
      </c>
      <c r="D45" s="6">
        <v>0.34803600000000001</v>
      </c>
      <c r="E45" s="6">
        <v>9.6778711795402756</v>
      </c>
      <c r="F45" s="12">
        <f t="shared" si="0"/>
        <v>105.50637717954027</v>
      </c>
      <c r="G45" s="6">
        <v>5.9850000000000003</v>
      </c>
      <c r="H45" s="6">
        <v>1.4</v>
      </c>
      <c r="I45" s="20" t="s">
        <v>17</v>
      </c>
      <c r="J45" s="12">
        <f t="shared" si="1"/>
        <v>7.3849999999999998</v>
      </c>
      <c r="K45" s="6">
        <v>3.2439212999999998</v>
      </c>
      <c r="L45" s="20" t="s">
        <v>17</v>
      </c>
      <c r="M45" s="6">
        <v>4.2173560239999999</v>
      </c>
      <c r="N45" s="12">
        <f t="shared" si="2"/>
        <v>120.35265450354026</v>
      </c>
      <c r="O45" s="20" t="s">
        <v>17</v>
      </c>
    </row>
    <row r="46" spans="1:15" x14ac:dyDescent="0.2">
      <c r="A46" s="5">
        <v>1992</v>
      </c>
      <c r="B46" s="5"/>
      <c r="C46" s="11">
        <v>96.648820000000001</v>
      </c>
      <c r="D46" s="6">
        <v>0.37359599999999998</v>
      </c>
      <c r="E46" s="6">
        <v>9.6995793412478779</v>
      </c>
      <c r="F46" s="12">
        <f t="shared" si="0"/>
        <v>106.72199534124789</v>
      </c>
      <c r="G46" s="6">
        <v>5.9630000000000001</v>
      </c>
      <c r="H46" s="6">
        <v>1.4</v>
      </c>
      <c r="I46" s="20" t="s">
        <v>17</v>
      </c>
      <c r="J46" s="12">
        <f t="shared" si="1"/>
        <v>7.3629999999999995</v>
      </c>
      <c r="K46" s="6">
        <v>3.09</v>
      </c>
      <c r="L46" s="6">
        <v>0.45963431786216602</v>
      </c>
      <c r="M46" s="6">
        <v>4.2457019919999999</v>
      </c>
      <c r="N46" s="12">
        <f t="shared" si="2"/>
        <v>121.88033165111005</v>
      </c>
      <c r="O46" s="20" t="s">
        <v>17</v>
      </c>
    </row>
    <row r="47" spans="1:15" x14ac:dyDescent="0.2">
      <c r="A47" s="5">
        <v>1993</v>
      </c>
      <c r="B47" s="5"/>
      <c r="C47" s="11">
        <v>94.585080000000005</v>
      </c>
      <c r="D47" s="6">
        <v>0.37341200000000002</v>
      </c>
      <c r="E47" s="6">
        <v>9.4212064737659045</v>
      </c>
      <c r="F47" s="12">
        <f t="shared" si="0"/>
        <v>104.37969847376591</v>
      </c>
      <c r="G47" s="6">
        <v>6.4219999999999997</v>
      </c>
      <c r="H47" s="6">
        <v>1.4</v>
      </c>
      <c r="I47" s="20" t="s">
        <v>17</v>
      </c>
      <c r="J47" s="12">
        <f t="shared" si="1"/>
        <v>7.8219999999999992</v>
      </c>
      <c r="K47" s="6">
        <v>3.03</v>
      </c>
      <c r="L47" s="6">
        <v>0.5237693389592124</v>
      </c>
      <c r="M47" s="6">
        <v>4.2676131919999998</v>
      </c>
      <c r="N47" s="12">
        <f t="shared" si="2"/>
        <v>120.02308100472513</v>
      </c>
      <c r="O47" s="20" t="s">
        <v>17</v>
      </c>
    </row>
    <row r="48" spans="1:15" x14ac:dyDescent="0.2">
      <c r="A48" s="5">
        <v>1994</v>
      </c>
      <c r="B48" s="5"/>
      <c r="C48" s="11">
        <v>95.652979999999999</v>
      </c>
      <c r="D48" s="6">
        <v>0.39798600000000001</v>
      </c>
      <c r="E48" s="6">
        <v>9.5313567300668325</v>
      </c>
      <c r="F48" s="12">
        <f t="shared" si="0"/>
        <v>105.58232273006683</v>
      </c>
      <c r="G48" s="6">
        <v>6.5069999999999997</v>
      </c>
      <c r="H48" s="6">
        <v>1.4</v>
      </c>
      <c r="I48" s="20" t="s">
        <v>17</v>
      </c>
      <c r="J48" s="12">
        <f t="shared" si="1"/>
        <v>7.907</v>
      </c>
      <c r="K48" s="6">
        <v>3.14</v>
      </c>
      <c r="L48" s="6">
        <v>0.59296765119549932</v>
      </c>
      <c r="M48" s="6">
        <v>4.3023939280000008</v>
      </c>
      <c r="N48" s="12">
        <f t="shared" si="2"/>
        <v>121.52468430926233</v>
      </c>
      <c r="O48" s="20" t="s">
        <v>17</v>
      </c>
    </row>
    <row r="49" spans="1:20" x14ac:dyDescent="0.2">
      <c r="A49" s="5">
        <v>1995</v>
      </c>
      <c r="B49" s="5"/>
      <c r="C49" s="11">
        <v>96.725980000000007</v>
      </c>
      <c r="D49" s="6">
        <v>0.40192499999999998</v>
      </c>
      <c r="E49" s="6">
        <v>9.7031829883458602</v>
      </c>
      <c r="F49" s="12">
        <f t="shared" si="0"/>
        <v>106.83108798834587</v>
      </c>
      <c r="G49" s="6">
        <v>6.8390000000000004</v>
      </c>
      <c r="H49" s="6">
        <v>1.4</v>
      </c>
      <c r="I49" s="20" t="s">
        <v>17</v>
      </c>
      <c r="J49" s="12">
        <f t="shared" si="1"/>
        <v>8.2390000000000008</v>
      </c>
      <c r="K49" s="6">
        <v>2.96</v>
      </c>
      <c r="L49" s="6">
        <v>0.57383966244725737</v>
      </c>
      <c r="M49" s="6">
        <v>4.8612109999999999</v>
      </c>
      <c r="N49" s="12">
        <f t="shared" si="2"/>
        <v>123.46513865079312</v>
      </c>
      <c r="O49" s="20" t="s">
        <v>17</v>
      </c>
    </row>
    <row r="50" spans="1:20" x14ac:dyDescent="0.2">
      <c r="A50" s="5">
        <v>1996</v>
      </c>
      <c r="B50" s="5"/>
      <c r="C50" s="11">
        <v>97.124250000000004</v>
      </c>
      <c r="D50" s="6">
        <v>0.40561399999999997</v>
      </c>
      <c r="E50" s="6">
        <v>9.8158816424687956</v>
      </c>
      <c r="F50" s="12">
        <f t="shared" si="0"/>
        <v>107.3457456424688</v>
      </c>
      <c r="G50" s="6">
        <v>6.97</v>
      </c>
      <c r="H50" s="6">
        <v>1.5</v>
      </c>
      <c r="I50" s="20" t="s">
        <v>17</v>
      </c>
      <c r="J50" s="12">
        <f t="shared" si="1"/>
        <v>8.4699999999999989</v>
      </c>
      <c r="K50" s="6">
        <v>2.97</v>
      </c>
      <c r="L50" s="6">
        <v>0.61997187060478209</v>
      </c>
      <c r="M50" s="6">
        <v>4.3226550000000001</v>
      </c>
      <c r="N50" s="12">
        <f t="shared" si="2"/>
        <v>123.72837251307358</v>
      </c>
      <c r="O50" s="20" t="s">
        <v>17</v>
      </c>
    </row>
    <row r="51" spans="1:20" x14ac:dyDescent="0.2">
      <c r="A51" s="5">
        <v>1997</v>
      </c>
      <c r="B51" s="5"/>
      <c r="C51" s="11">
        <v>97.260679999999994</v>
      </c>
      <c r="D51" s="6">
        <v>0.43091099999999999</v>
      </c>
      <c r="E51" s="6">
        <v>9.8222182493582775</v>
      </c>
      <c r="F51" s="12">
        <f t="shared" si="0"/>
        <v>107.51380924935826</v>
      </c>
      <c r="G51" s="6">
        <v>7.0389999999999997</v>
      </c>
      <c r="H51" s="6">
        <v>1.496</v>
      </c>
      <c r="I51" s="6">
        <v>0.375</v>
      </c>
      <c r="J51" s="12">
        <f t="shared" si="1"/>
        <v>8.91</v>
      </c>
      <c r="K51" s="6">
        <v>3.08</v>
      </c>
      <c r="L51" s="6">
        <v>0.65654008438818567</v>
      </c>
      <c r="M51" s="6">
        <v>4.6959210000000002</v>
      </c>
      <c r="N51" s="12">
        <f t="shared" si="2"/>
        <v>124.85627033374644</v>
      </c>
      <c r="O51" s="12">
        <f>SUM(E51,J51,K51,L51)</f>
        <v>22.468758333746461</v>
      </c>
    </row>
    <row r="52" spans="1:20" x14ac:dyDescent="0.2">
      <c r="A52" s="5">
        <v>1998</v>
      </c>
      <c r="B52" s="5"/>
      <c r="C52" s="11">
        <v>98.038560000000004</v>
      </c>
      <c r="D52" s="6">
        <v>0.43786399999999998</v>
      </c>
      <c r="E52" s="22">
        <v>9.7775213602288478</v>
      </c>
      <c r="F52" s="12">
        <f t="shared" si="0"/>
        <v>108.25394536022885</v>
      </c>
      <c r="G52" s="6">
        <v>7.23</v>
      </c>
      <c r="H52" s="6">
        <v>1.5049999999999999</v>
      </c>
      <c r="I52" s="6">
        <v>0.374</v>
      </c>
      <c r="J52" s="12">
        <f t="shared" si="1"/>
        <v>9.109</v>
      </c>
      <c r="K52" s="6">
        <v>3.3</v>
      </c>
      <c r="L52" s="6">
        <v>0.65316455696202536</v>
      </c>
      <c r="M52" s="6">
        <v>4.5732400000000002</v>
      </c>
      <c r="N52" s="12">
        <f t="shared" si="2"/>
        <v>125.88934991719087</v>
      </c>
      <c r="O52" s="12">
        <f>SUM(E52,J52,K52,L52)</f>
        <v>22.839685917190874</v>
      </c>
    </row>
    <row r="53" spans="1:20" x14ac:dyDescent="0.2">
      <c r="A53" s="24">
        <v>1999</v>
      </c>
      <c r="B53" s="32">
        <v>1</v>
      </c>
      <c r="C53" s="11">
        <v>100.18352</v>
      </c>
      <c r="D53" s="6">
        <v>0.48308400000000001</v>
      </c>
      <c r="E53" s="23">
        <v>9.7557506258374396</v>
      </c>
      <c r="F53" s="12">
        <f t="shared" si="0"/>
        <v>110.42235462583744</v>
      </c>
      <c r="G53" s="6">
        <v>7.7009999999999996</v>
      </c>
      <c r="H53" s="6">
        <v>1.526</v>
      </c>
      <c r="I53" s="6">
        <v>0.38</v>
      </c>
      <c r="J53" s="12">
        <f t="shared" si="1"/>
        <v>9.6070000000000011</v>
      </c>
      <c r="K53" s="6">
        <v>3.49</v>
      </c>
      <c r="L53" s="6">
        <v>0.68860759493670898</v>
      </c>
      <c r="M53" s="6">
        <v>4.4900919999999998</v>
      </c>
      <c r="N53" s="12">
        <f t="shared" si="2"/>
        <v>128.69805422077414</v>
      </c>
      <c r="O53" s="12">
        <f>SUM(E53,J53,K53,L53)</f>
        <v>23.541358220774153</v>
      </c>
    </row>
    <row r="54" spans="1:20" s="50" customFormat="1" x14ac:dyDescent="0.2">
      <c r="A54" s="46">
        <v>2000</v>
      </c>
      <c r="B54" s="46"/>
      <c r="C54" s="47">
        <v>101.41244</v>
      </c>
      <c r="D54" s="48">
        <v>0.50684399999999996</v>
      </c>
      <c r="E54" s="48">
        <v>9.4515166315415993</v>
      </c>
      <c r="F54" s="49">
        <f t="shared" si="0"/>
        <v>111.3708006315416</v>
      </c>
      <c r="G54" s="48">
        <v>8.2430000000000003</v>
      </c>
      <c r="H54" s="48">
        <v>1.5880000000000001</v>
      </c>
      <c r="I54" s="48">
        <v>0.39400000000000002</v>
      </c>
      <c r="J54" s="49">
        <f t="shared" si="1"/>
        <v>10.225</v>
      </c>
      <c r="K54" s="48">
        <v>3.62</v>
      </c>
      <c r="L54" s="48">
        <v>0.8</v>
      </c>
      <c r="M54" s="48">
        <v>4.4264159999999997</v>
      </c>
      <c r="N54" s="49">
        <f t="shared" si="2"/>
        <v>130.44221663154158</v>
      </c>
      <c r="O54" s="49">
        <f>SUM(E54,J54,K54,L54)</f>
        <v>24.096516631541601</v>
      </c>
      <c r="R54" s="51"/>
      <c r="S54" s="51"/>
      <c r="T54" s="52"/>
    </row>
    <row r="55" spans="1:20" s="50" customFormat="1" x14ac:dyDescent="0.2">
      <c r="A55" s="46">
        <v>2001</v>
      </c>
      <c r="B55" s="46"/>
      <c r="C55" s="47">
        <v>102.41913</v>
      </c>
      <c r="D55" s="48">
        <v>0.568743</v>
      </c>
      <c r="E55" s="48">
        <v>9.1926882788262798</v>
      </c>
      <c r="F55" s="49">
        <f t="shared" si="0"/>
        <v>112.18056127882627</v>
      </c>
      <c r="G55" s="48">
        <v>8.7319999999999993</v>
      </c>
      <c r="H55" s="48">
        <v>1.581</v>
      </c>
      <c r="I55" s="48">
        <v>0.41</v>
      </c>
      <c r="J55" s="49">
        <f t="shared" si="1"/>
        <v>10.722999999999999</v>
      </c>
      <c r="K55" s="48">
        <v>3.66</v>
      </c>
      <c r="L55" s="48">
        <v>0.8</v>
      </c>
      <c r="M55" s="48">
        <v>4.7465529999999996</v>
      </c>
      <c r="N55" s="49">
        <f t="shared" si="2"/>
        <v>132.11011427882627</v>
      </c>
      <c r="O55" s="49">
        <f t="shared" ref="O55:O56" si="3">SUM(E55,J55,K55,L55)</f>
        <v>24.375688278826281</v>
      </c>
      <c r="R55" s="51"/>
      <c r="S55" s="51"/>
      <c r="T55" s="52"/>
    </row>
    <row r="56" spans="1:20" s="50" customFormat="1" x14ac:dyDescent="0.2">
      <c r="A56" s="46">
        <v>2002</v>
      </c>
      <c r="B56" s="46"/>
      <c r="C56" s="47">
        <v>105.33349</v>
      </c>
      <c r="D56" s="48">
        <v>0.65545200000000003</v>
      </c>
      <c r="E56" s="48">
        <v>9.2699308426758904</v>
      </c>
      <c r="F56" s="49">
        <f t="shared" si="0"/>
        <v>115.25887284267588</v>
      </c>
      <c r="G56" s="48">
        <v>8.8740000000000006</v>
      </c>
      <c r="H56" s="48">
        <v>1.5780000000000001</v>
      </c>
      <c r="I56" s="48">
        <v>0.41499999999999998</v>
      </c>
      <c r="J56" s="49">
        <f t="shared" si="1"/>
        <v>10.866999999999999</v>
      </c>
      <c r="K56" s="48">
        <v>3.4</v>
      </c>
      <c r="L56" s="48">
        <v>0.8</v>
      </c>
      <c r="M56" s="48">
        <v>4.3631045439999996</v>
      </c>
      <c r="N56" s="49">
        <f t="shared" si="2"/>
        <v>134.6889773866759</v>
      </c>
      <c r="O56" s="49">
        <f t="shared" si="3"/>
        <v>24.336930842675887</v>
      </c>
      <c r="R56" s="51"/>
      <c r="S56" s="51"/>
      <c r="T56" s="52"/>
    </row>
    <row r="57" spans="1:20" x14ac:dyDescent="0.2">
      <c r="A57" s="21"/>
      <c r="B57" s="21"/>
      <c r="C57" s="6"/>
      <c r="D57" s="6"/>
      <c r="E57" s="6"/>
      <c r="F57" s="12"/>
      <c r="G57" s="20"/>
      <c r="H57" s="17"/>
      <c r="I57" s="17"/>
      <c r="J57" s="12"/>
      <c r="K57" s="20"/>
      <c r="L57" s="20"/>
      <c r="M57" s="6"/>
      <c r="N57" s="12"/>
      <c r="O57" s="12"/>
      <c r="R57" s="45"/>
      <c r="S57" s="45"/>
    </row>
    <row r="58" spans="1:20" x14ac:dyDescent="0.2">
      <c r="A58" s="21"/>
      <c r="B58" s="21"/>
      <c r="C58" s="25" t="s">
        <v>25</v>
      </c>
      <c r="D58" s="6"/>
      <c r="E58" s="6"/>
      <c r="F58" s="12"/>
      <c r="G58" s="20"/>
      <c r="H58" s="17"/>
      <c r="I58" s="17"/>
      <c r="J58" s="12"/>
      <c r="K58" s="20"/>
      <c r="L58" s="20"/>
      <c r="M58" s="6"/>
      <c r="N58" s="12"/>
      <c r="O58" s="12"/>
      <c r="R58" s="45"/>
      <c r="S58" s="45"/>
    </row>
    <row r="59" spans="1:20" x14ac:dyDescent="0.2">
      <c r="C59" s="6"/>
      <c r="D59" s="6"/>
      <c r="E59" s="6"/>
      <c r="N59" s="12"/>
      <c r="R59" s="45"/>
      <c r="S59" s="45"/>
    </row>
    <row r="60" spans="1:20" x14ac:dyDescent="0.2">
      <c r="C60" s="6"/>
      <c r="D60" s="6"/>
      <c r="E60" s="6"/>
      <c r="K60" s="18"/>
      <c r="R60" s="45"/>
      <c r="S60" s="45"/>
    </row>
    <row r="61" spans="1:20" x14ac:dyDescent="0.2">
      <c r="C61" s="6"/>
      <c r="D61" s="6"/>
      <c r="E61" s="6"/>
      <c r="M61" s="16"/>
      <c r="R61" s="45"/>
      <c r="S61" s="45"/>
    </row>
    <row r="62" spans="1:20" x14ac:dyDescent="0.2">
      <c r="C62" s="6"/>
      <c r="D62" s="6"/>
      <c r="E62" s="6"/>
      <c r="L62" s="15"/>
    </row>
    <row r="63" spans="1:20" x14ac:dyDescent="0.2">
      <c r="C63" s="6"/>
      <c r="D63" s="6"/>
      <c r="E63" s="6"/>
    </row>
    <row r="64" spans="1:20" x14ac:dyDescent="0.2">
      <c r="C64" s="6"/>
      <c r="D64" s="6"/>
      <c r="E64" s="6"/>
    </row>
    <row r="65" spans="3:15" x14ac:dyDescent="0.2">
      <c r="C65" s="6"/>
      <c r="D65" s="6"/>
      <c r="E65" s="6"/>
    </row>
    <row r="66" spans="3:15" x14ac:dyDescent="0.2">
      <c r="C66" s="6"/>
      <c r="D66" s="6"/>
      <c r="E66" s="6"/>
    </row>
    <row r="67" spans="3:15" x14ac:dyDescent="0.2">
      <c r="D67" s="6"/>
      <c r="E67" s="6"/>
    </row>
    <row r="68" spans="3:15" x14ac:dyDescent="0.2">
      <c r="C68" s="6"/>
      <c r="D68" s="6"/>
      <c r="E68" s="6"/>
    </row>
    <row r="69" spans="3:15" x14ac:dyDescent="0.2">
      <c r="C69" s="6"/>
      <c r="D69" s="6"/>
      <c r="E69" s="6"/>
      <c r="O69" s="6"/>
    </row>
  </sheetData>
  <phoneticPr fontId="3" type="noConversion"/>
  <pageMargins left="0.75" right="0.75" top="1" bottom="1" header="0.5" footer="0.5"/>
  <pageSetup paperSize="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68"/>
  <sheetViews>
    <sheetView topLeftCell="A2" zoomScaleNormal="100" workbookViewId="0">
      <pane ySplit="1815" topLeftCell="A2"/>
      <selection activeCell="A2" sqref="A2"/>
      <selection pane="bottomLeft" activeCell="D55" sqref="D55"/>
    </sheetView>
  </sheetViews>
  <sheetFormatPr defaultRowHeight="12.75" x14ac:dyDescent="0.2"/>
  <cols>
    <col min="2" max="2" width="9.5703125" bestFit="1" customWidth="1"/>
    <col min="6" max="6" width="11.140625" customWidth="1"/>
    <col min="7" max="7" width="17.42578125" customWidth="1"/>
    <col min="8" max="8" width="13.42578125" customWidth="1"/>
  </cols>
  <sheetData>
    <row r="1" spans="1:8" hidden="1" x14ac:dyDescent="0.2">
      <c r="A1" s="26" t="s">
        <v>22</v>
      </c>
    </row>
    <row r="2" spans="1:8" x14ac:dyDescent="0.2">
      <c r="A2" s="8" t="s">
        <v>19</v>
      </c>
    </row>
    <row r="3" spans="1:8" x14ac:dyDescent="0.2">
      <c r="G3" s="8"/>
      <c r="H3" s="8"/>
    </row>
    <row r="4" spans="1:8" s="4" customFormat="1" ht="52.5" x14ac:dyDescent="0.2">
      <c r="A4" s="19"/>
      <c r="B4" s="14" t="s">
        <v>26</v>
      </c>
      <c r="C4" s="14" t="s">
        <v>6</v>
      </c>
      <c r="D4" s="14" t="s">
        <v>0</v>
      </c>
      <c r="E4" s="14" t="s">
        <v>10</v>
      </c>
      <c r="F4" s="14" t="s">
        <v>1</v>
      </c>
      <c r="G4" s="14" t="s">
        <v>27</v>
      </c>
      <c r="H4" s="14" t="s">
        <v>13</v>
      </c>
    </row>
    <row r="5" spans="1:8" x14ac:dyDescent="0.2">
      <c r="A5" s="1">
        <v>1950</v>
      </c>
      <c r="B5" s="2">
        <v>2.7</v>
      </c>
      <c r="C5" s="2">
        <v>8.64</v>
      </c>
      <c r="D5" s="29" t="s">
        <v>17</v>
      </c>
      <c r="E5" s="29" t="s">
        <v>17</v>
      </c>
      <c r="F5" s="29"/>
      <c r="G5" s="29" t="s">
        <v>17</v>
      </c>
      <c r="H5" s="29" t="s">
        <v>17</v>
      </c>
    </row>
    <row r="6" spans="1:8" x14ac:dyDescent="0.2">
      <c r="A6" s="1">
        <v>1951</v>
      </c>
      <c r="B6" s="2">
        <v>3</v>
      </c>
      <c r="C6" s="2">
        <v>10.034000000000001</v>
      </c>
      <c r="D6" s="29" t="s">
        <v>17</v>
      </c>
      <c r="E6" s="29" t="s">
        <v>17</v>
      </c>
      <c r="F6" s="29"/>
      <c r="G6" s="29" t="s">
        <v>17</v>
      </c>
      <c r="H6" s="29" t="s">
        <v>17</v>
      </c>
    </row>
    <row r="7" spans="1:8" x14ac:dyDescent="0.2">
      <c r="A7" s="1">
        <v>1952</v>
      </c>
      <c r="B7" s="2">
        <v>3.2</v>
      </c>
      <c r="C7" s="2">
        <v>9.6389999999999993</v>
      </c>
      <c r="D7" s="29" t="s">
        <v>17</v>
      </c>
      <c r="E7" s="29" t="s">
        <v>17</v>
      </c>
      <c r="F7" s="29"/>
      <c r="G7" s="29" t="s">
        <v>17</v>
      </c>
      <c r="H7" s="29" t="s">
        <v>17</v>
      </c>
    </row>
    <row r="8" spans="1:8" x14ac:dyDescent="0.2">
      <c r="A8" s="1">
        <v>1953</v>
      </c>
      <c r="B8" s="2">
        <v>3.7</v>
      </c>
      <c r="C8" s="2">
        <v>9.0229999999999997</v>
      </c>
      <c r="D8" s="29" t="s">
        <v>17</v>
      </c>
      <c r="E8" s="29" t="s">
        <v>17</v>
      </c>
      <c r="F8" s="29"/>
      <c r="G8" s="29" t="s">
        <v>17</v>
      </c>
      <c r="H8" s="29" t="s">
        <v>17</v>
      </c>
    </row>
    <row r="9" spans="1:8" x14ac:dyDescent="0.2">
      <c r="A9" s="1">
        <v>1954</v>
      </c>
      <c r="B9" s="2">
        <v>4.4000000000000004</v>
      </c>
      <c r="C9" s="2">
        <v>9.2420000000000009</v>
      </c>
      <c r="D9" s="29" t="s">
        <v>17</v>
      </c>
      <c r="E9" s="29" t="s">
        <v>17</v>
      </c>
      <c r="F9" s="29"/>
      <c r="G9" s="29" t="s">
        <v>17</v>
      </c>
      <c r="H9" s="29" t="s">
        <v>17</v>
      </c>
    </row>
    <row r="10" spans="1:8" x14ac:dyDescent="0.2">
      <c r="A10" s="1">
        <v>1955</v>
      </c>
      <c r="B10" s="2">
        <v>5</v>
      </c>
      <c r="C10" s="2">
        <v>10.33</v>
      </c>
      <c r="D10" s="29" t="s">
        <v>17</v>
      </c>
      <c r="E10" s="29" t="s">
        <v>17</v>
      </c>
      <c r="F10" s="29"/>
      <c r="G10" s="29" t="s">
        <v>17</v>
      </c>
      <c r="H10" s="29" t="s">
        <v>17</v>
      </c>
    </row>
    <row r="11" spans="1:8" x14ac:dyDescent="0.2">
      <c r="A11" s="1">
        <v>1956</v>
      </c>
      <c r="B11" s="2">
        <v>6.7</v>
      </c>
      <c r="C11" s="2">
        <v>10.974</v>
      </c>
      <c r="D11" s="29" t="s">
        <v>17</v>
      </c>
      <c r="E11" s="29" t="s">
        <v>17</v>
      </c>
      <c r="F11" s="29"/>
      <c r="G11" s="29" t="s">
        <v>17</v>
      </c>
      <c r="H11" s="29" t="s">
        <v>17</v>
      </c>
    </row>
    <row r="12" spans="1:8" x14ac:dyDescent="0.2">
      <c r="A12" s="1">
        <v>1957</v>
      </c>
      <c r="B12" s="2">
        <v>6.1</v>
      </c>
      <c r="C12" s="2">
        <v>10.414999999999999</v>
      </c>
      <c r="D12" s="29" t="s">
        <v>17</v>
      </c>
      <c r="E12" s="29" t="s">
        <v>17</v>
      </c>
      <c r="F12" s="29"/>
      <c r="G12" s="29" t="s">
        <v>17</v>
      </c>
      <c r="H12" s="29" t="s">
        <v>17</v>
      </c>
    </row>
    <row r="13" spans="1:8" x14ac:dyDescent="0.2">
      <c r="A13" s="1">
        <v>1958</v>
      </c>
      <c r="B13" s="2">
        <v>6.3</v>
      </c>
      <c r="C13" s="2">
        <v>9.4949999999999992</v>
      </c>
      <c r="D13" s="29" t="s">
        <v>17</v>
      </c>
      <c r="E13" s="29" t="s">
        <v>17</v>
      </c>
      <c r="F13" s="29"/>
      <c r="G13" s="29" t="s">
        <v>17</v>
      </c>
      <c r="H13" s="29" t="s">
        <v>17</v>
      </c>
    </row>
    <row r="14" spans="1:8" x14ac:dyDescent="0.2">
      <c r="A14" s="1">
        <v>1959</v>
      </c>
      <c r="B14" s="2">
        <v>6.5</v>
      </c>
      <c r="C14" s="2">
        <v>9.7050000000000001</v>
      </c>
      <c r="D14" s="2">
        <v>22.161251603979643</v>
      </c>
      <c r="E14" s="29" t="s">
        <v>17</v>
      </c>
      <c r="F14" s="13">
        <f>SUM(B14,C14,D14,E14)</f>
        <v>38.366251603979642</v>
      </c>
      <c r="G14" s="29" t="s">
        <v>17</v>
      </c>
      <c r="H14" s="2">
        <v>4.38</v>
      </c>
    </row>
    <row r="15" spans="1:8" x14ac:dyDescent="0.2">
      <c r="A15" s="1">
        <v>1960</v>
      </c>
      <c r="B15" s="2">
        <v>6.8</v>
      </c>
      <c r="C15" s="2">
        <v>10.928000000000001</v>
      </c>
      <c r="D15" s="2">
        <v>24.335275853260946</v>
      </c>
      <c r="E15" s="29" t="s">
        <v>17</v>
      </c>
      <c r="F15" s="13">
        <f t="shared" ref="F15:F57" si="0">SUM(B15,C15,D15,E15)</f>
        <v>42.063275853260947</v>
      </c>
      <c r="G15" s="29" t="s">
        <v>17</v>
      </c>
      <c r="H15" s="2">
        <v>4.38</v>
      </c>
    </row>
    <row r="16" spans="1:8" x14ac:dyDescent="0.2">
      <c r="A16" s="1">
        <v>1961</v>
      </c>
      <c r="B16" s="2">
        <v>7.5</v>
      </c>
      <c r="C16" s="2">
        <v>11.12</v>
      </c>
      <c r="D16" s="2">
        <v>24.663369235708391</v>
      </c>
      <c r="E16" s="29" t="s">
        <v>17</v>
      </c>
      <c r="F16" s="13">
        <f t="shared" si="0"/>
        <v>43.283369235708392</v>
      </c>
      <c r="G16" s="29" t="s">
        <v>17</v>
      </c>
      <c r="H16" s="2">
        <v>4.8</v>
      </c>
    </row>
    <row r="17" spans="1:10" x14ac:dyDescent="0.2">
      <c r="A17" s="1">
        <v>1962</v>
      </c>
      <c r="B17" s="2">
        <v>8.1999999999999993</v>
      </c>
      <c r="C17" s="2">
        <v>11.083</v>
      </c>
      <c r="D17" s="2">
        <v>24.607672668169439</v>
      </c>
      <c r="E17" s="29" t="s">
        <v>17</v>
      </c>
      <c r="F17" s="13">
        <f t="shared" si="0"/>
        <v>43.890672668169444</v>
      </c>
      <c r="G17" s="29" t="s">
        <v>17</v>
      </c>
      <c r="H17" s="2">
        <v>4.734</v>
      </c>
    </row>
    <row r="18" spans="1:10" x14ac:dyDescent="0.2">
      <c r="A18" s="1">
        <v>1963</v>
      </c>
      <c r="B18" s="2">
        <v>9</v>
      </c>
      <c r="C18" s="2">
        <v>12.035</v>
      </c>
      <c r="D18" s="2">
        <v>26.347042951442628</v>
      </c>
      <c r="E18" s="29" t="s">
        <v>17</v>
      </c>
      <c r="F18" s="13">
        <f t="shared" si="0"/>
        <v>47.382042951442628</v>
      </c>
      <c r="G18" s="29" t="s">
        <v>17</v>
      </c>
      <c r="H18" s="2">
        <v>4.9056000000000006</v>
      </c>
    </row>
    <row r="19" spans="1:10" x14ac:dyDescent="0.2">
      <c r="A19" s="1">
        <v>1964</v>
      </c>
      <c r="B19" s="2">
        <v>9.9</v>
      </c>
      <c r="C19" s="2">
        <v>12.94</v>
      </c>
      <c r="D19" s="2">
        <v>29.030079301912878</v>
      </c>
      <c r="E19" s="29" t="s">
        <v>17</v>
      </c>
      <c r="F19" s="13">
        <f t="shared" si="0"/>
        <v>51.870079301912881</v>
      </c>
      <c r="G19" s="29" t="s">
        <v>17</v>
      </c>
      <c r="H19" s="2">
        <v>5.5703999999999994</v>
      </c>
    </row>
    <row r="20" spans="1:10" x14ac:dyDescent="0.2">
      <c r="A20" s="1">
        <v>1965</v>
      </c>
      <c r="B20" s="2">
        <v>11.2</v>
      </c>
      <c r="C20" s="2">
        <v>13.904</v>
      </c>
      <c r="D20" s="2">
        <v>29.765962851003717</v>
      </c>
      <c r="E20" s="29" t="s">
        <v>17</v>
      </c>
      <c r="F20" s="13">
        <f t="shared" si="0"/>
        <v>54.86996285100372</v>
      </c>
      <c r="G20" s="29" t="s">
        <v>17</v>
      </c>
      <c r="H20" s="2">
        <v>5.5632000000000001</v>
      </c>
    </row>
    <row r="21" spans="1:10" x14ac:dyDescent="0.2">
      <c r="A21" s="1">
        <v>1966</v>
      </c>
      <c r="B21" s="2">
        <v>12.2</v>
      </c>
      <c r="C21" s="2">
        <v>14.082000000000001</v>
      </c>
      <c r="D21" s="2">
        <v>31.418115580164123</v>
      </c>
      <c r="E21" s="29" t="s">
        <v>17</v>
      </c>
      <c r="F21" s="13">
        <f t="shared" si="0"/>
        <v>57.700115580164123</v>
      </c>
      <c r="G21" s="29" t="s">
        <v>17</v>
      </c>
      <c r="H21" s="2">
        <v>6.2526000000000002</v>
      </c>
    </row>
    <row r="22" spans="1:10" x14ac:dyDescent="0.2">
      <c r="A22" s="1">
        <v>1967</v>
      </c>
      <c r="B22" s="2">
        <v>13.4</v>
      </c>
      <c r="C22" s="2">
        <v>13.558</v>
      </c>
      <c r="D22" s="2">
        <v>30.726153898796788</v>
      </c>
      <c r="E22" s="29" t="s">
        <v>17</v>
      </c>
      <c r="F22" s="13">
        <f t="shared" si="0"/>
        <v>57.684153898796787</v>
      </c>
      <c r="G22" s="29" t="s">
        <v>17</v>
      </c>
      <c r="H22" s="2">
        <v>6.4421999999999997</v>
      </c>
    </row>
    <row r="23" spans="1:10" x14ac:dyDescent="0.2">
      <c r="A23" s="1">
        <v>1968</v>
      </c>
      <c r="B23" s="2">
        <v>14.6</v>
      </c>
      <c r="C23" s="2">
        <v>14.811999999999999</v>
      </c>
      <c r="D23" s="2">
        <v>35.507875185040547</v>
      </c>
      <c r="E23" s="29" t="s">
        <v>17</v>
      </c>
      <c r="F23" s="13">
        <f t="shared" si="0"/>
        <v>64.919875185040553</v>
      </c>
      <c r="G23" s="29" t="s">
        <v>17</v>
      </c>
      <c r="H23" s="2">
        <v>7.0296000000000003</v>
      </c>
    </row>
    <row r="24" spans="1:10" x14ac:dyDescent="0.2">
      <c r="A24" s="1">
        <v>1969</v>
      </c>
      <c r="B24" s="2">
        <v>16</v>
      </c>
      <c r="C24" s="2">
        <v>16.035</v>
      </c>
      <c r="D24" s="2">
        <v>39.389197031993284</v>
      </c>
      <c r="E24" s="29" t="s">
        <v>17</v>
      </c>
      <c r="F24" s="13">
        <f t="shared" si="0"/>
        <v>71.424197031993288</v>
      </c>
      <c r="G24" s="29" t="s">
        <v>17</v>
      </c>
      <c r="H24" s="2">
        <v>7.8953999999999995</v>
      </c>
    </row>
    <row r="25" spans="1:10" x14ac:dyDescent="0.2">
      <c r="A25" s="1">
        <v>1970</v>
      </c>
      <c r="B25" s="2">
        <v>17.5</v>
      </c>
      <c r="C25" s="2">
        <v>17.311</v>
      </c>
      <c r="D25" s="2">
        <v>42.844421886521133</v>
      </c>
      <c r="E25" s="29" t="s">
        <v>17</v>
      </c>
      <c r="F25" s="13">
        <f t="shared" si="0"/>
        <v>77.65542188652114</v>
      </c>
      <c r="G25" s="29" t="s">
        <v>17</v>
      </c>
      <c r="H25" s="2">
        <v>8.3327999999999989</v>
      </c>
    </row>
    <row r="26" spans="1:10" x14ac:dyDescent="0.2">
      <c r="A26" s="1">
        <v>1971</v>
      </c>
      <c r="B26" s="2">
        <v>18.7</v>
      </c>
      <c r="C26" s="2">
        <v>15.657999999999999</v>
      </c>
      <c r="D26" s="2">
        <v>40.695501159586755</v>
      </c>
      <c r="E26" s="29" t="s">
        <v>17</v>
      </c>
      <c r="F26" s="13">
        <f t="shared" si="0"/>
        <v>75.053501159586745</v>
      </c>
      <c r="G26" s="29" t="s">
        <v>17</v>
      </c>
      <c r="H26" s="2">
        <v>8.2373999999999992</v>
      </c>
    </row>
    <row r="27" spans="1:10" x14ac:dyDescent="0.2">
      <c r="A27" s="1">
        <v>1972</v>
      </c>
      <c r="B27" s="2">
        <v>19.100000000000001</v>
      </c>
      <c r="C27" s="2">
        <v>16.213999999999999</v>
      </c>
      <c r="D27" s="2">
        <v>40.955022082350474</v>
      </c>
      <c r="E27" s="29" t="s">
        <v>17</v>
      </c>
      <c r="F27" s="13">
        <f t="shared" si="0"/>
        <v>76.269022082350475</v>
      </c>
      <c r="G27" s="2">
        <v>17.952000000000002</v>
      </c>
      <c r="H27" s="2">
        <v>7.4669999999999996</v>
      </c>
      <c r="I27" s="2"/>
      <c r="J27" s="2"/>
    </row>
    <row r="28" spans="1:10" x14ac:dyDescent="0.2">
      <c r="A28" s="1">
        <v>1973</v>
      </c>
      <c r="B28" s="2">
        <v>21.6</v>
      </c>
      <c r="C28" s="2">
        <v>18.260000000000002</v>
      </c>
      <c r="D28" s="2">
        <v>40.639788475854651</v>
      </c>
      <c r="E28" s="29" t="s">
        <v>17</v>
      </c>
      <c r="F28" s="13">
        <f t="shared" si="0"/>
        <v>80.499788475854643</v>
      </c>
      <c r="G28" s="2">
        <v>20.417000000000002</v>
      </c>
      <c r="H28" s="2">
        <v>7.5918000000000001</v>
      </c>
      <c r="I28" s="2"/>
      <c r="J28" s="2"/>
    </row>
    <row r="29" spans="1:10" x14ac:dyDescent="0.2">
      <c r="A29" s="1">
        <v>1974</v>
      </c>
      <c r="B29" s="2">
        <v>22.5</v>
      </c>
      <c r="C29" s="2">
        <v>19.597999999999999</v>
      </c>
      <c r="D29" s="2">
        <v>37.393267967630202</v>
      </c>
      <c r="E29" s="29" t="s">
        <v>17</v>
      </c>
      <c r="F29" s="13">
        <f t="shared" si="0"/>
        <v>79.491267967630193</v>
      </c>
      <c r="G29" s="2">
        <v>21.224</v>
      </c>
      <c r="H29" s="2">
        <v>8.1617999999999995</v>
      </c>
      <c r="I29" s="2"/>
      <c r="J29" s="2"/>
    </row>
    <row r="30" spans="1:10" x14ac:dyDescent="0.2">
      <c r="A30" s="1">
        <v>1975</v>
      </c>
      <c r="B30" s="2">
        <v>21.5</v>
      </c>
      <c r="C30" s="2">
        <v>16.056999999999999</v>
      </c>
      <c r="D30" s="2">
        <v>36.022825848738258</v>
      </c>
      <c r="E30" s="29" t="s">
        <v>17</v>
      </c>
      <c r="F30" s="13">
        <f t="shared" si="0"/>
        <v>73.579825848738267</v>
      </c>
      <c r="G30" s="2">
        <v>19.98</v>
      </c>
      <c r="H30" s="2">
        <v>9.2429850000000009</v>
      </c>
      <c r="I30" s="2"/>
      <c r="J30" s="2"/>
    </row>
    <row r="31" spans="1:10" x14ac:dyDescent="0.2">
      <c r="A31" s="1">
        <v>1976</v>
      </c>
      <c r="B31" s="2">
        <v>22</v>
      </c>
      <c r="C31" s="2">
        <v>16.238</v>
      </c>
      <c r="D31" s="2">
        <v>36.293005678872618</v>
      </c>
      <c r="E31" s="29" t="s">
        <v>17</v>
      </c>
      <c r="F31" s="13">
        <f t="shared" si="0"/>
        <v>74.531005678872617</v>
      </c>
      <c r="G31" s="2">
        <v>20.347999999999999</v>
      </c>
      <c r="H31" s="2">
        <v>9.2929999999999993</v>
      </c>
      <c r="I31" s="2"/>
      <c r="J31" s="2"/>
    </row>
    <row r="32" spans="1:10" x14ac:dyDescent="0.2">
      <c r="A32" s="1">
        <v>1977</v>
      </c>
      <c r="B32" s="2">
        <v>21.5</v>
      </c>
      <c r="C32" s="2">
        <v>14.782</v>
      </c>
      <c r="D32" s="2">
        <v>32.20277434514837</v>
      </c>
      <c r="E32" s="29" t="s">
        <v>17</v>
      </c>
      <c r="F32" s="13">
        <f t="shared" si="0"/>
        <v>68.484774345148367</v>
      </c>
      <c r="G32" s="2">
        <v>19.745999999999999</v>
      </c>
      <c r="H32" s="2">
        <v>9.34</v>
      </c>
      <c r="I32" s="2"/>
      <c r="J32" s="2"/>
    </row>
    <row r="33" spans="1:10" x14ac:dyDescent="0.2">
      <c r="A33" s="1">
        <v>1978</v>
      </c>
      <c r="B33" s="2">
        <v>21.9</v>
      </c>
      <c r="C33" s="2">
        <v>14.763999999999999</v>
      </c>
      <c r="D33" s="2">
        <v>28.656642302387045</v>
      </c>
      <c r="E33" s="29" t="s">
        <v>17</v>
      </c>
      <c r="F33" s="13">
        <f t="shared" si="0"/>
        <v>65.320642302387043</v>
      </c>
      <c r="G33" s="2">
        <v>20.158000000000001</v>
      </c>
      <c r="H33" s="2">
        <v>8.65</v>
      </c>
      <c r="I33" s="2"/>
      <c r="J33" s="2"/>
    </row>
    <row r="34" spans="1:10" x14ac:dyDescent="0.2">
      <c r="A34" s="1">
        <v>1979</v>
      </c>
      <c r="B34" s="2">
        <v>24.2</v>
      </c>
      <c r="C34" s="2">
        <v>17.347000000000001</v>
      </c>
      <c r="D34" s="2">
        <v>32.234686261963603</v>
      </c>
      <c r="E34" s="29" t="s">
        <v>17</v>
      </c>
      <c r="F34" s="13">
        <f t="shared" si="0"/>
        <v>73.7816862619636</v>
      </c>
      <c r="G34" s="2">
        <v>22.414000000000001</v>
      </c>
      <c r="H34" s="2">
        <v>10.163</v>
      </c>
      <c r="I34" s="2"/>
      <c r="J34" s="2"/>
    </row>
    <row r="35" spans="1:10" x14ac:dyDescent="0.2">
      <c r="A35" s="1">
        <v>1980</v>
      </c>
      <c r="B35" s="2">
        <v>23</v>
      </c>
      <c r="C35" s="2">
        <v>16.648</v>
      </c>
      <c r="D35" s="2">
        <v>30.334678436989172</v>
      </c>
      <c r="E35" s="29" t="s">
        <v>17</v>
      </c>
      <c r="F35" s="13">
        <f t="shared" si="0"/>
        <v>69.982678436989175</v>
      </c>
      <c r="G35" s="2">
        <v>20.109000000000002</v>
      </c>
      <c r="H35" s="2">
        <v>10.256</v>
      </c>
      <c r="I35" s="2"/>
      <c r="J35" s="2"/>
    </row>
    <row r="36" spans="1:10" x14ac:dyDescent="0.2">
      <c r="A36" s="1">
        <v>1981</v>
      </c>
      <c r="B36" s="2">
        <v>22.8</v>
      </c>
      <c r="C36" s="2">
        <v>15.29</v>
      </c>
      <c r="D36" s="2">
        <v>28.370775645797028</v>
      </c>
      <c r="E36" s="29" t="s">
        <v>17</v>
      </c>
      <c r="F36" s="13">
        <f t="shared" si="0"/>
        <v>66.460775645797028</v>
      </c>
      <c r="G36" s="2">
        <v>19.245999999999999</v>
      </c>
      <c r="H36" s="2">
        <v>9.3640000000000008</v>
      </c>
      <c r="I36" s="2"/>
      <c r="J36" s="2"/>
    </row>
    <row r="37" spans="1:10" x14ac:dyDescent="0.2">
      <c r="A37" s="1">
        <v>1982</v>
      </c>
      <c r="B37" s="2">
        <v>23</v>
      </c>
      <c r="C37" s="2">
        <v>14.433</v>
      </c>
      <c r="D37" s="2">
        <v>28.431323819590123</v>
      </c>
      <c r="E37" s="29" t="s">
        <v>17</v>
      </c>
      <c r="F37" s="13">
        <f t="shared" si="0"/>
        <v>65.864323819590126</v>
      </c>
      <c r="G37" s="2">
        <v>19.492000000000001</v>
      </c>
      <c r="H37" s="2">
        <v>9.3810000000000002</v>
      </c>
      <c r="I37" s="2"/>
      <c r="J37" s="2"/>
    </row>
    <row r="38" spans="1:10" x14ac:dyDescent="0.2">
      <c r="A38" s="1">
        <v>1983</v>
      </c>
      <c r="B38" s="2">
        <v>23.6</v>
      </c>
      <c r="C38" s="2">
        <v>15.528</v>
      </c>
      <c r="D38" s="2">
        <v>28.441712403345161</v>
      </c>
      <c r="E38" s="29" t="s">
        <v>17</v>
      </c>
      <c r="F38" s="13">
        <f t="shared" si="0"/>
        <v>67.569712403345164</v>
      </c>
      <c r="G38" s="2">
        <v>19.350999999999999</v>
      </c>
      <c r="H38" s="2">
        <v>9.2089999999999996</v>
      </c>
      <c r="I38" s="2"/>
      <c r="J38" s="2"/>
    </row>
    <row r="39" spans="1:10" x14ac:dyDescent="0.2">
      <c r="A39" s="1">
        <v>1984</v>
      </c>
      <c r="B39" s="2">
        <v>25.4</v>
      </c>
      <c r="C39" s="2">
        <v>17.776</v>
      </c>
      <c r="D39" s="2">
        <v>29.712904907767495</v>
      </c>
      <c r="E39" s="29" t="s">
        <v>17</v>
      </c>
      <c r="F39" s="13">
        <f t="shared" si="0"/>
        <v>72.888904907767497</v>
      </c>
      <c r="G39" s="2">
        <v>20.821000000000002</v>
      </c>
      <c r="H39" s="2">
        <v>9.1440000000000001</v>
      </c>
      <c r="I39" s="2"/>
      <c r="J39" s="2"/>
    </row>
    <row r="40" spans="1:10" x14ac:dyDescent="0.2">
      <c r="A40" s="1">
        <v>1985</v>
      </c>
      <c r="B40" s="2">
        <v>23.8</v>
      </c>
      <c r="C40" s="2">
        <v>18.419</v>
      </c>
      <c r="D40" s="2">
        <v>31.309350067142876</v>
      </c>
      <c r="E40" s="29" t="s">
        <v>17</v>
      </c>
      <c r="F40" s="13">
        <f t="shared" si="0"/>
        <v>73.528350067142881</v>
      </c>
      <c r="G40" s="2">
        <v>19.399999999999999</v>
      </c>
      <c r="H40" s="2">
        <v>9.1829999999999998</v>
      </c>
      <c r="I40" s="2"/>
      <c r="J40" s="2"/>
    </row>
    <row r="41" spans="1:10" x14ac:dyDescent="0.2">
      <c r="A41" s="1">
        <v>1986</v>
      </c>
      <c r="B41" s="2">
        <v>25.4</v>
      </c>
      <c r="C41" s="2">
        <v>18.552</v>
      </c>
      <c r="D41" s="2">
        <v>31.832562736426105</v>
      </c>
      <c r="E41" s="29" t="s">
        <v>17</v>
      </c>
      <c r="F41" s="13">
        <f t="shared" si="0"/>
        <v>75.784562736426096</v>
      </c>
      <c r="G41" s="2">
        <v>21.041</v>
      </c>
      <c r="H41" s="2">
        <v>9.4469999999999992</v>
      </c>
      <c r="I41" s="2"/>
      <c r="J41" s="2"/>
    </row>
    <row r="42" spans="1:10" x14ac:dyDescent="0.2">
      <c r="A42" s="1">
        <v>1987</v>
      </c>
      <c r="B42" s="2">
        <v>25.8</v>
      </c>
      <c r="C42" s="2">
        <v>18.405999999999999</v>
      </c>
      <c r="D42" s="2">
        <v>31.223009658668921</v>
      </c>
      <c r="E42" s="29" t="s">
        <v>17</v>
      </c>
      <c r="F42" s="13">
        <f t="shared" si="0"/>
        <v>75.429009658668917</v>
      </c>
      <c r="G42" s="2">
        <v>21.733000000000001</v>
      </c>
      <c r="H42" s="2">
        <v>8.6649999999999991</v>
      </c>
      <c r="I42" s="2"/>
      <c r="J42" s="2"/>
    </row>
    <row r="43" spans="1:10" x14ac:dyDescent="0.2">
      <c r="A43" s="1">
        <v>1988</v>
      </c>
      <c r="B43" s="2">
        <v>27.4</v>
      </c>
      <c r="C43" s="2">
        <v>18.687000000000001</v>
      </c>
      <c r="D43" s="2">
        <v>31.203324241222649</v>
      </c>
      <c r="E43" s="29" t="s">
        <v>17</v>
      </c>
      <c r="F43" s="13">
        <f t="shared" si="0"/>
        <v>77.290324241222649</v>
      </c>
      <c r="G43" s="2">
        <v>22.352</v>
      </c>
      <c r="H43" s="2">
        <v>7.859</v>
      </c>
      <c r="I43" s="2"/>
      <c r="J43" s="2"/>
    </row>
    <row r="44" spans="1:10" x14ac:dyDescent="0.2">
      <c r="A44" s="1">
        <v>1989</v>
      </c>
      <c r="B44" s="2">
        <v>28.5</v>
      </c>
      <c r="C44" s="2">
        <v>19.137</v>
      </c>
      <c r="D44" s="2">
        <v>30.350273635740635</v>
      </c>
      <c r="E44" s="29" t="s">
        <v>17</v>
      </c>
      <c r="F44" s="13">
        <f t="shared" si="0"/>
        <v>77.987273635740635</v>
      </c>
      <c r="G44" s="2">
        <v>24.757000000000001</v>
      </c>
      <c r="H44" s="2">
        <v>7.8529999999999998</v>
      </c>
      <c r="I44" s="2"/>
      <c r="J44" s="2"/>
    </row>
    <row r="45" spans="1:10" x14ac:dyDescent="0.2">
      <c r="A45" s="1">
        <v>1990</v>
      </c>
      <c r="B45" s="2">
        <v>29.2</v>
      </c>
      <c r="C45" s="2">
        <v>19.102</v>
      </c>
      <c r="D45" s="2">
        <v>29.23549018901323</v>
      </c>
      <c r="E45" s="29" t="s">
        <v>17</v>
      </c>
      <c r="F45" s="13">
        <f t="shared" si="0"/>
        <v>77.537490189013226</v>
      </c>
      <c r="G45" s="2">
        <v>25.649000000000001</v>
      </c>
      <c r="H45" s="2">
        <v>8.3000000000000007</v>
      </c>
      <c r="I45" s="2"/>
      <c r="J45" s="2"/>
    </row>
    <row r="46" spans="1:10" x14ac:dyDescent="0.2">
      <c r="A46" s="1">
        <v>1991</v>
      </c>
      <c r="B46" s="2">
        <v>28</v>
      </c>
      <c r="C46" s="2">
        <v>18.815999999999999</v>
      </c>
      <c r="D46" s="2">
        <v>27.811861382160277</v>
      </c>
      <c r="E46" s="29" t="s">
        <v>17</v>
      </c>
      <c r="F46" s="13">
        <f t="shared" si="0"/>
        <v>74.627861382160276</v>
      </c>
      <c r="G46" s="2">
        <v>26.626999999999999</v>
      </c>
      <c r="H46" s="2">
        <v>7.5</v>
      </c>
      <c r="I46" s="2"/>
      <c r="J46" s="2"/>
    </row>
    <row r="47" spans="1:10" x14ac:dyDescent="0.2">
      <c r="A47" s="1">
        <v>1992</v>
      </c>
      <c r="B47" s="2">
        <v>26.8</v>
      </c>
      <c r="C47" s="2">
        <v>19.202000000000002</v>
      </c>
      <c r="D47" s="2">
        <v>28.0072913212251</v>
      </c>
      <c r="E47" s="29" t="s">
        <v>17</v>
      </c>
      <c r="F47" s="13">
        <f t="shared" si="0"/>
        <v>74.009291321225106</v>
      </c>
      <c r="G47" s="2">
        <v>25.658000000000001</v>
      </c>
      <c r="H47" s="2">
        <v>7.1</v>
      </c>
      <c r="I47" s="2"/>
      <c r="J47" s="2"/>
    </row>
    <row r="48" spans="1:10" x14ac:dyDescent="0.2">
      <c r="A48" s="1">
        <v>1993</v>
      </c>
      <c r="B48" s="2">
        <v>28.6</v>
      </c>
      <c r="C48" s="2">
        <v>18.577999999999999</v>
      </c>
      <c r="D48" s="2">
        <v>28.649796631131199</v>
      </c>
      <c r="E48" s="29" t="s">
        <v>17</v>
      </c>
      <c r="F48" s="13">
        <f t="shared" si="0"/>
        <v>75.827796631131193</v>
      </c>
      <c r="G48" s="2">
        <v>25.3</v>
      </c>
      <c r="H48" s="2">
        <v>7.3</v>
      </c>
      <c r="I48" s="2"/>
      <c r="J48" s="2"/>
    </row>
    <row r="49" spans="1:10" x14ac:dyDescent="0.2">
      <c r="A49" s="1">
        <v>1994</v>
      </c>
      <c r="B49" s="2">
        <v>29.8</v>
      </c>
      <c r="C49" s="2">
        <v>19.068999999999999</v>
      </c>
      <c r="D49" s="2">
        <v>30.368416595241921</v>
      </c>
      <c r="E49" s="29" t="s">
        <v>17</v>
      </c>
      <c r="F49" s="13">
        <f t="shared" si="0"/>
        <v>79.237416595241925</v>
      </c>
      <c r="G49" s="2">
        <v>27.251999999999999</v>
      </c>
      <c r="H49" s="2">
        <v>7.6</v>
      </c>
      <c r="I49" s="2"/>
      <c r="J49" s="2"/>
    </row>
    <row r="50" spans="1:10" x14ac:dyDescent="0.2">
      <c r="A50" s="1">
        <v>1995</v>
      </c>
      <c r="B50" s="2">
        <v>32.4</v>
      </c>
      <c r="C50" s="2">
        <v>19.390999999999998</v>
      </c>
      <c r="D50" s="2">
        <v>32.026123252312587</v>
      </c>
      <c r="E50" s="29" t="s">
        <v>17</v>
      </c>
      <c r="F50" s="13">
        <f t="shared" si="0"/>
        <v>83.817123252312584</v>
      </c>
      <c r="G50" s="2">
        <v>28.247</v>
      </c>
      <c r="H50" s="2">
        <v>8.2739999999999991</v>
      </c>
      <c r="I50" s="2"/>
      <c r="J50" s="2"/>
    </row>
    <row r="51" spans="1:10" x14ac:dyDescent="0.2">
      <c r="A51" s="1">
        <v>1996</v>
      </c>
      <c r="B51" s="2">
        <v>34.5</v>
      </c>
      <c r="C51" s="2">
        <v>18.846</v>
      </c>
      <c r="D51" s="2">
        <v>33.514077963837934</v>
      </c>
      <c r="E51" s="29" t="s">
        <v>17</v>
      </c>
      <c r="F51" s="13">
        <f t="shared" si="0"/>
        <v>86.860077963837938</v>
      </c>
      <c r="G51" s="2">
        <v>30.212</v>
      </c>
      <c r="H51" s="2">
        <v>8.6340000000000003</v>
      </c>
      <c r="I51" s="2"/>
      <c r="J51" s="2"/>
    </row>
    <row r="52" spans="1:10" x14ac:dyDescent="0.2">
      <c r="A52" s="1">
        <v>1997</v>
      </c>
      <c r="B52" s="2">
        <v>36.799999999999997</v>
      </c>
      <c r="C52" s="2">
        <v>19.181000000000001</v>
      </c>
      <c r="D52" s="2">
        <v>33.258401389133887</v>
      </c>
      <c r="E52" s="29" t="s">
        <v>17</v>
      </c>
      <c r="F52" s="13">
        <f t="shared" si="0"/>
        <v>89.239401389133889</v>
      </c>
      <c r="G52" s="2">
        <v>31.855</v>
      </c>
      <c r="H52" s="2">
        <v>8.3870000000000005</v>
      </c>
      <c r="I52" s="2"/>
      <c r="J52" s="2"/>
    </row>
    <row r="53" spans="1:10" x14ac:dyDescent="0.2">
      <c r="A53" s="1">
        <v>1998</v>
      </c>
      <c r="B53" s="2">
        <v>36.5</v>
      </c>
      <c r="C53" s="2">
        <v>19.163</v>
      </c>
      <c r="D53" s="2">
        <v>32.299783904399597</v>
      </c>
      <c r="E53" s="29" t="s">
        <v>17</v>
      </c>
      <c r="F53" s="13">
        <f t="shared" si="0"/>
        <v>87.9627839043996</v>
      </c>
      <c r="G53" s="2">
        <v>31.471</v>
      </c>
      <c r="H53" s="2">
        <v>8.3339999999999996</v>
      </c>
      <c r="I53" s="2"/>
      <c r="J53" s="2"/>
    </row>
    <row r="54" spans="1:10" x14ac:dyDescent="0.2">
      <c r="A54" s="1">
        <v>1999</v>
      </c>
      <c r="B54" s="2">
        <v>37.200000000000003</v>
      </c>
      <c r="C54" s="2">
        <v>19.09</v>
      </c>
      <c r="D54" s="2">
        <v>32.054060622405437</v>
      </c>
      <c r="E54" s="29" t="s">
        <v>17</v>
      </c>
      <c r="F54" s="13">
        <f t="shared" si="0"/>
        <v>88.344060622405436</v>
      </c>
      <c r="G54" s="2">
        <v>32.223999999999997</v>
      </c>
      <c r="H54" s="2">
        <v>7.7</v>
      </c>
      <c r="I54" s="2"/>
      <c r="J54" s="2"/>
    </row>
    <row r="55" spans="1:10" x14ac:dyDescent="0.2">
      <c r="A55" s="1">
        <v>2000</v>
      </c>
      <c r="B55" s="2">
        <v>35.552</v>
      </c>
      <c r="C55" s="2">
        <v>20.088000000000001</v>
      </c>
      <c r="D55" s="2">
        <v>33.256</v>
      </c>
      <c r="E55" s="29" t="s">
        <v>17</v>
      </c>
      <c r="F55" s="13">
        <f t="shared" si="0"/>
        <v>88.896000000000001</v>
      </c>
      <c r="G55" s="2">
        <v>31.355</v>
      </c>
      <c r="H55" s="2">
        <v>8.1180000000000003</v>
      </c>
      <c r="I55" s="2"/>
      <c r="J55" s="2"/>
    </row>
    <row r="56" spans="1:10" x14ac:dyDescent="0.2">
      <c r="A56" s="1">
        <v>2001</v>
      </c>
      <c r="B56" s="2">
        <v>34.161000000000001</v>
      </c>
      <c r="C56" s="2">
        <v>19.547000000000001</v>
      </c>
      <c r="D56" s="2">
        <v>33.134999999999998</v>
      </c>
      <c r="E56" s="29" t="s">
        <v>17</v>
      </c>
      <c r="F56" s="13">
        <f t="shared" si="0"/>
        <v>86.842999999999989</v>
      </c>
      <c r="G56" s="2">
        <v>29.97</v>
      </c>
      <c r="H56" s="2">
        <v>7.5789999999999997</v>
      </c>
      <c r="I56" s="2"/>
      <c r="J56" s="2"/>
    </row>
    <row r="57" spans="1:10" x14ac:dyDescent="0.2">
      <c r="A57" s="1">
        <v>2002</v>
      </c>
      <c r="B57" s="2">
        <v>36.619999999999997</v>
      </c>
      <c r="C57" s="2">
        <v>19.196999999999999</v>
      </c>
      <c r="D57" s="2">
        <v>33.116999999999997</v>
      </c>
      <c r="E57" s="29" t="s">
        <v>17</v>
      </c>
      <c r="F57" s="13">
        <f t="shared" si="0"/>
        <v>88.933999999999997</v>
      </c>
      <c r="G57" s="2">
        <v>31.803999999999998</v>
      </c>
      <c r="H57" s="2">
        <v>7.1829999999999998</v>
      </c>
      <c r="I57" s="2"/>
      <c r="J57" s="2"/>
    </row>
    <row r="58" spans="1:10" x14ac:dyDescent="0.2">
      <c r="B58" s="43"/>
    </row>
    <row r="59" spans="1:10" x14ac:dyDescent="0.2">
      <c r="B59" s="44"/>
    </row>
    <row r="60" spans="1:10" x14ac:dyDescent="0.2">
      <c r="B60" s="44"/>
    </row>
    <row r="61" spans="1:10" x14ac:dyDescent="0.2">
      <c r="B61" s="44"/>
    </row>
    <row r="62" spans="1:10" x14ac:dyDescent="0.2">
      <c r="B62" s="44"/>
    </row>
    <row r="68" spans="2:8" x14ac:dyDescent="0.2">
      <c r="B68" s="7"/>
      <c r="C68" s="7"/>
      <c r="D68" s="7"/>
      <c r="E68" s="7"/>
      <c r="F68" s="7"/>
      <c r="G68" s="7"/>
      <c r="H68" s="7"/>
    </row>
  </sheetData>
  <phoneticPr fontId="3" type="noConversion"/>
  <pageMargins left="0.78740157480314965" right="0.78740157480314965" top="0.98425196850393704" bottom="0.98425196850393704" header="0.51181102362204722" footer="0.51181102362204722"/>
  <pageSetup paperSize="9" orientation="landscape" cellComments="asDisplayed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B41"/>
  <sheetViews>
    <sheetView zoomScaleNormal="100" workbookViewId="0">
      <selection activeCell="O1" sqref="O1"/>
    </sheetView>
  </sheetViews>
  <sheetFormatPr defaultRowHeight="12.75" x14ac:dyDescent="0.2"/>
  <sheetData>
    <row r="2" spans="2:2" x14ac:dyDescent="0.2">
      <c r="B2" s="26"/>
    </row>
    <row r="40" spans="2:2" x14ac:dyDescent="0.2">
      <c r="B40" s="26"/>
    </row>
    <row r="41" spans="2:2" x14ac:dyDescent="0.2">
      <c r="B41" s="26"/>
    </row>
  </sheetData>
  <pageMargins left="0.7" right="0.7" top="0.75" bottom="0.75" header="0.3" footer="0.3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Q45"/>
  <sheetViews>
    <sheetView workbookViewId="0">
      <selection activeCell="O1" sqref="O1"/>
    </sheetView>
  </sheetViews>
  <sheetFormatPr defaultRowHeight="12.75" x14ac:dyDescent="0.2"/>
  <cols>
    <col min="2" max="3" width="9.140625" customWidth="1"/>
    <col min="15" max="15" width="9.140625" style="26" customWidth="1"/>
    <col min="16" max="17" width="17" style="26" customWidth="1"/>
  </cols>
  <sheetData>
    <row r="1" spans="15:17" x14ac:dyDescent="0.2">
      <c r="P1" s="26" t="s">
        <v>20</v>
      </c>
    </row>
    <row r="3" spans="15:17" x14ac:dyDescent="0.2">
      <c r="O3" s="33"/>
      <c r="P3" s="28" t="s">
        <v>15</v>
      </c>
      <c r="Q3" s="28" t="s">
        <v>16</v>
      </c>
    </row>
    <row r="4" spans="15:17" s="4" customFormat="1" x14ac:dyDescent="0.2">
      <c r="O4" s="41">
        <v>1980</v>
      </c>
      <c r="P4" s="42">
        <f>Tonkilometer!F35/Tonkilometer!F$35*100</f>
        <v>100</v>
      </c>
      <c r="Q4" s="42">
        <f>Personkilometer!N34/Personkilometer!N$34*100</f>
        <v>100</v>
      </c>
    </row>
    <row r="5" spans="15:17" x14ac:dyDescent="0.2">
      <c r="O5" s="41">
        <v>1981</v>
      </c>
      <c r="P5" s="42">
        <f>Tonkilometer!F36/Tonkilometer!F$35*100</f>
        <v>94.967464992979387</v>
      </c>
      <c r="Q5" s="42">
        <f>Personkilometer!N35/Personkilometer!N$34*100</f>
        <v>99.853994859374879</v>
      </c>
    </row>
    <row r="6" spans="15:17" x14ac:dyDescent="0.2">
      <c r="O6" s="41">
        <v>1982</v>
      </c>
      <c r="P6" s="42">
        <f>Tonkilometer!F37/Tonkilometer!F$35*100</f>
        <v>94.115180056866322</v>
      </c>
      <c r="Q6" s="42">
        <f>Personkilometer!N36/Personkilometer!N$34*100</f>
        <v>100.73269379747248</v>
      </c>
    </row>
    <row r="7" spans="15:17" x14ac:dyDescent="0.2">
      <c r="O7" s="41">
        <v>1983</v>
      </c>
      <c r="P7" s="42">
        <f>Tonkilometer!F38/Tonkilometer!F$35*100</f>
        <v>96.552052468502495</v>
      </c>
      <c r="Q7" s="42">
        <f>Personkilometer!N37/Personkilometer!N$34*100</f>
        <v>102.23268306143336</v>
      </c>
    </row>
    <row r="8" spans="15:17" x14ac:dyDescent="0.2">
      <c r="O8" s="41">
        <v>1984</v>
      </c>
      <c r="P8" s="42">
        <f>Tonkilometer!F39/Tonkilometer!F$35*100</f>
        <v>104.15277971018932</v>
      </c>
      <c r="Q8" s="42">
        <f>Personkilometer!N38/Personkilometer!N$34*100</f>
        <v>103.23788976344383</v>
      </c>
    </row>
    <row r="9" spans="15:17" x14ac:dyDescent="0.2">
      <c r="O9" s="41">
        <v>1985</v>
      </c>
      <c r="P9" s="42">
        <f>Tonkilometer!F40/Tonkilometer!F$35*100</f>
        <v>105.06649889564623</v>
      </c>
      <c r="Q9" s="42">
        <f>Personkilometer!N39/Personkilometer!N$34*100</f>
        <v>106.10521706470313</v>
      </c>
    </row>
    <row r="10" spans="15:17" x14ac:dyDescent="0.2">
      <c r="O10" s="41">
        <v>1986</v>
      </c>
      <c r="P10" s="42">
        <f>Tonkilometer!F41/Tonkilometer!F$35*100</f>
        <v>108.29045762325431</v>
      </c>
      <c r="Q10" s="42">
        <f>Personkilometer!N40/Personkilometer!N$34*100</f>
        <v>106.80788619553503</v>
      </c>
    </row>
    <row r="11" spans="15:17" x14ac:dyDescent="0.2">
      <c r="O11" s="41">
        <v>1987</v>
      </c>
      <c r="P11" s="42">
        <f>Tonkilometer!F42/Tonkilometer!F$35*100</f>
        <v>107.78239893545015</v>
      </c>
      <c r="Q11" s="42">
        <f>Personkilometer!N41/Personkilometer!N$34*100</f>
        <v>112.13557524735928</v>
      </c>
    </row>
    <row r="12" spans="15:17" x14ac:dyDescent="0.2">
      <c r="O12" s="41">
        <v>1988</v>
      </c>
      <c r="P12" s="42">
        <f>Tonkilometer!F43/Tonkilometer!F$35*100</f>
        <v>110.44207790762555</v>
      </c>
      <c r="Q12" s="42">
        <f>Personkilometer!N42/Personkilometer!N$34*100</f>
        <v>117.46179593817257</v>
      </c>
    </row>
    <row r="13" spans="15:17" x14ac:dyDescent="0.2">
      <c r="O13" s="41">
        <v>1989</v>
      </c>
      <c r="P13" s="42">
        <f>Tonkilometer!F44/Tonkilometer!F$35*100</f>
        <v>111.43796633328149</v>
      </c>
      <c r="Q13" s="42">
        <f>Personkilometer!N43/Personkilometer!N$34*100</f>
        <v>122.76129530582341</v>
      </c>
    </row>
    <row r="14" spans="15:17" x14ac:dyDescent="0.2">
      <c r="O14" s="41">
        <v>1990</v>
      </c>
      <c r="P14" s="42">
        <f>Tonkilometer!F45/Tonkilometer!F$35*100</f>
        <v>110.79525951386134</v>
      </c>
      <c r="Q14" s="42">
        <f>Personkilometer!N44/Personkilometer!N$34*100</f>
        <v>123.12757787333229</v>
      </c>
    </row>
    <row r="15" spans="15:17" x14ac:dyDescent="0.2">
      <c r="O15" s="41">
        <v>1991</v>
      </c>
      <c r="P15" s="42">
        <f>Tonkilometer!F46/Tonkilometer!F$35*100</f>
        <v>106.63761812053751</v>
      </c>
      <c r="Q15" s="42">
        <f>Personkilometer!N45/Personkilometer!N$34*100</f>
        <v>122.38306470988283</v>
      </c>
    </row>
    <row r="16" spans="15:17" x14ac:dyDescent="0.2">
      <c r="O16" s="41">
        <v>1992</v>
      </c>
      <c r="P16" s="42">
        <f>Tonkilometer!F47/Tonkilometer!F$35*100</f>
        <v>105.75372788548154</v>
      </c>
      <c r="Q16" s="42">
        <f>Personkilometer!N46/Personkilometer!N$34*100</f>
        <v>123.93651454427219</v>
      </c>
    </row>
    <row r="17" spans="15:17" x14ac:dyDescent="0.2">
      <c r="O17" s="41">
        <v>1993</v>
      </c>
      <c r="P17" s="42">
        <f>Tonkilometer!F48/Tonkilometer!F$35*100</f>
        <v>108.35223561699603</v>
      </c>
      <c r="Q17" s="42">
        <f>Personkilometer!N47/Personkilometer!N$34*100</f>
        <v>122.04793113930614</v>
      </c>
    </row>
    <row r="18" spans="15:17" x14ac:dyDescent="0.2">
      <c r="O18" s="41">
        <v>1994</v>
      </c>
      <c r="P18" s="42">
        <f>Tonkilometer!F49/Tonkilometer!F$35*100</f>
        <v>113.22432688338087</v>
      </c>
      <c r="Q18" s="42">
        <f>Personkilometer!N48/Personkilometer!N$34*100</f>
        <v>123.57486725173183</v>
      </c>
    </row>
    <row r="19" spans="15:17" x14ac:dyDescent="0.2">
      <c r="O19" s="41">
        <v>1995</v>
      </c>
      <c r="P19" s="42">
        <f>Tonkilometer!F50/Tonkilometer!F$35*100</f>
        <v>119.76838429780825</v>
      </c>
      <c r="Q19" s="42">
        <f>Personkilometer!N49/Personkilometer!N$34*100</f>
        <v>125.54805804030021</v>
      </c>
    </row>
    <row r="20" spans="15:17" x14ac:dyDescent="0.2">
      <c r="O20" s="41">
        <v>1996</v>
      </c>
      <c r="P20" s="42">
        <f>Tonkilometer!F51/Tonkilometer!F$35*100</f>
        <v>124.1165384117797</v>
      </c>
      <c r="Q20" s="42">
        <f>Personkilometer!N50/Personkilometer!N$34*100</f>
        <v>125.81573279109146</v>
      </c>
    </row>
    <row r="21" spans="15:17" x14ac:dyDescent="0.2">
      <c r="O21" s="41">
        <v>1997</v>
      </c>
      <c r="P21" s="42">
        <f>Tonkilometer!F52/Tonkilometer!F$35*100</f>
        <v>127.51641317855966</v>
      </c>
      <c r="Q21" s="42">
        <f>Personkilometer!N51/Personkilometer!N$34*100</f>
        <v>126.96265881896301</v>
      </c>
    </row>
    <row r="22" spans="15:17" x14ac:dyDescent="0.2">
      <c r="O22" s="41">
        <v>1998</v>
      </c>
      <c r="P22" s="42">
        <f>Tonkilometer!F53/Tonkilometer!F$35*100</f>
        <v>125.69222251703226</v>
      </c>
      <c r="Q22" s="42">
        <f>Personkilometer!N52/Personkilometer!N$34*100</f>
        <v>128.01316697794525</v>
      </c>
    </row>
    <row r="23" spans="15:17" x14ac:dyDescent="0.2">
      <c r="O23" s="41">
        <v>1999</v>
      </c>
      <c r="P23" s="42">
        <f>Tonkilometer!F54/Tonkilometer!F$35*100</f>
        <v>126.23703835792514</v>
      </c>
      <c r="Q23" s="42">
        <f>Personkilometer!N53/Personkilometer!N$34*100</f>
        <v>130.86925554495102</v>
      </c>
    </row>
    <row r="24" spans="15:17" x14ac:dyDescent="0.2">
      <c r="O24" s="41">
        <v>2000</v>
      </c>
      <c r="P24" s="42">
        <f>Tonkilometer!F55/Tonkilometer!F$35*100</f>
        <v>127.02571834263239</v>
      </c>
      <c r="Q24" s="42">
        <f>Personkilometer!N54/Personkilometer!N$34*100</f>
        <v>132.64284285851724</v>
      </c>
    </row>
    <row r="25" spans="15:17" x14ac:dyDescent="0.2">
      <c r="O25" s="41">
        <v>2001</v>
      </c>
      <c r="P25" s="42">
        <f>Tonkilometer!F56/Tonkilometer!F$35*100</f>
        <v>124.0921352820062</v>
      </c>
      <c r="Q25" s="42">
        <f>Personkilometer!N55/Personkilometer!N$34*100</f>
        <v>134.33887878343404</v>
      </c>
    </row>
    <row r="26" spans="15:17" x14ac:dyDescent="0.2">
      <c r="O26" s="41">
        <v>2002</v>
      </c>
      <c r="P26" s="42">
        <f>Tonkilometer!F57/Tonkilometer!F$35*100</f>
        <v>127.08001749329181</v>
      </c>
      <c r="Q26" s="42">
        <f>Personkilometer!N56/Personkilometer!N$34*100</f>
        <v>136.96124861738403</v>
      </c>
    </row>
    <row r="27" spans="15:17" x14ac:dyDescent="0.2">
      <c r="O27" s="41"/>
      <c r="P27" s="42"/>
      <c r="Q27" s="42"/>
    </row>
    <row r="28" spans="15:17" x14ac:dyDescent="0.2">
      <c r="O28" s="41"/>
      <c r="P28" s="42"/>
      <c r="Q28" s="42"/>
    </row>
    <row r="29" spans="15:17" x14ac:dyDescent="0.2">
      <c r="O29" s="41"/>
      <c r="P29" s="42"/>
      <c r="Q29" s="42"/>
    </row>
    <row r="30" spans="15:17" x14ac:dyDescent="0.2">
      <c r="O30" s="41"/>
      <c r="P30" s="42"/>
      <c r="Q30" s="42"/>
    </row>
    <row r="31" spans="15:17" x14ac:dyDescent="0.2">
      <c r="O31" s="41"/>
      <c r="P31" s="42"/>
      <c r="Q31" s="42"/>
    </row>
    <row r="32" spans="15:17" x14ac:dyDescent="0.2">
      <c r="O32" s="41"/>
      <c r="P32" s="42"/>
      <c r="Q32" s="42"/>
    </row>
    <row r="33" spans="2:17" x14ac:dyDescent="0.2">
      <c r="O33" s="41"/>
      <c r="P33" s="42"/>
      <c r="Q33" s="42"/>
    </row>
    <row r="34" spans="2:17" x14ac:dyDescent="0.2">
      <c r="O34" s="41"/>
      <c r="P34" s="42"/>
      <c r="Q34" s="42"/>
    </row>
    <row r="35" spans="2:17" x14ac:dyDescent="0.2">
      <c r="O35" s="41"/>
      <c r="P35" s="42"/>
      <c r="Q35" s="42"/>
    </row>
    <row r="36" spans="2:17" x14ac:dyDescent="0.2">
      <c r="O36" s="41"/>
      <c r="P36" s="42"/>
      <c r="Q36" s="42"/>
    </row>
    <row r="37" spans="2:17" x14ac:dyDescent="0.2">
      <c r="O37" s="41"/>
      <c r="P37" s="42"/>
      <c r="Q37" s="42"/>
    </row>
    <row r="38" spans="2:17" x14ac:dyDescent="0.2">
      <c r="O38" s="41"/>
      <c r="P38" s="42"/>
      <c r="Q38" s="42"/>
    </row>
    <row r="39" spans="2:17" x14ac:dyDescent="0.2">
      <c r="B39" s="31"/>
      <c r="C39" s="30"/>
    </row>
    <row r="40" spans="2:17" x14ac:dyDescent="0.2">
      <c r="B40" s="31"/>
      <c r="C40" s="30"/>
    </row>
    <row r="41" spans="2:17" x14ac:dyDescent="0.2">
      <c r="B41" s="31"/>
      <c r="C41" s="30"/>
    </row>
    <row r="42" spans="2:17" x14ac:dyDescent="0.2">
      <c r="B42" s="31"/>
      <c r="C42" s="30"/>
    </row>
    <row r="43" spans="2:17" x14ac:dyDescent="0.2">
      <c r="B43" s="31"/>
      <c r="C43" s="30"/>
    </row>
    <row r="44" spans="2:17" x14ac:dyDescent="0.2">
      <c r="B44" s="31"/>
      <c r="C44" s="30"/>
    </row>
    <row r="45" spans="2:17" x14ac:dyDescent="0.2">
      <c r="C45" s="30"/>
    </row>
  </sheetData>
  <phoneticPr fontId="3" type="noConversion"/>
  <pageMargins left="0.75" right="0.75" top="1" bottom="1" header="0.5" footer="0.5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5</vt:i4>
      </vt:variant>
      <vt:variant>
        <vt:lpstr>Namngivna områden</vt:lpstr>
      </vt:variant>
      <vt:variant>
        <vt:i4>3</vt:i4>
      </vt:variant>
    </vt:vector>
  </HeadingPairs>
  <TitlesOfParts>
    <vt:vector size="8" baseType="lpstr">
      <vt:lpstr>Titelsida</vt:lpstr>
      <vt:lpstr>Personkilometer</vt:lpstr>
      <vt:lpstr>Tonkilometer</vt:lpstr>
      <vt:lpstr>Fig</vt:lpstr>
      <vt:lpstr>Fig index</vt:lpstr>
      <vt:lpstr>Fig!Utskriftsområde</vt:lpstr>
      <vt:lpstr>'Fig index'!Utskriftsområde</vt:lpstr>
      <vt:lpstr>Titelsida!Utskriftsområde</vt:lpstr>
    </vt:vector>
  </TitlesOfParts>
  <Company>SIKA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Lent</dc:creator>
  <cp:lastModifiedBy>Johan Landin</cp:lastModifiedBy>
  <cp:lastPrinted>2014-05-15T09:25:42Z</cp:lastPrinted>
  <dcterms:created xsi:type="dcterms:W3CDTF">2005-07-08T12:01:51Z</dcterms:created>
  <dcterms:modified xsi:type="dcterms:W3CDTF">2020-10-09T10:33:56Z</dcterms:modified>
</cp:coreProperties>
</file>