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tatistikproduktion\Bantrafikskador\Bantrafikskador 2020\Publicering\"/>
    </mc:Choice>
  </mc:AlternateContent>
  <xr:revisionPtr revIDLastSave="0" documentId="13_ncr:1_{B6320E35-0FF4-4895-8D51-7BCCD2B86DCC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Olyckshändelser" sheetId="1" r:id="rId1"/>
    <sheet name="Avlidna 1936–1990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67" i="1" l="1"/>
  <c r="AE68" i="1"/>
  <c r="AE69" i="1"/>
  <c r="AE70" i="1"/>
  <c r="AE38" i="1"/>
  <c r="AE39" i="1"/>
  <c r="AE40" i="1"/>
  <c r="AE15" i="1"/>
  <c r="AD70" i="1" l="1"/>
  <c r="AA67" i="1"/>
  <c r="AB67" i="1"/>
  <c r="AC67" i="1"/>
  <c r="AD67" i="1"/>
  <c r="AA68" i="1"/>
  <c r="AB68" i="1"/>
  <c r="AC68" i="1"/>
  <c r="AD68" i="1"/>
  <c r="AA69" i="1"/>
  <c r="AB69" i="1"/>
  <c r="AC69" i="1"/>
  <c r="AD69" i="1"/>
  <c r="AA39" i="1"/>
  <c r="AB39" i="1"/>
  <c r="AC39" i="1"/>
  <c r="AD39" i="1"/>
  <c r="AA40" i="1"/>
  <c r="AB40" i="1"/>
  <c r="AC40" i="1"/>
  <c r="AD40" i="1"/>
  <c r="AA38" i="1"/>
  <c r="AB38" i="1"/>
  <c r="AC38" i="1"/>
  <c r="AD38" i="1"/>
  <c r="AA15" i="1"/>
  <c r="AB15" i="1"/>
  <c r="AC15" i="1"/>
  <c r="AD15" i="1"/>
  <c r="Z69" i="1" l="1"/>
  <c r="Y69" i="1"/>
  <c r="Z68" i="1"/>
  <c r="Y68" i="1"/>
  <c r="Z67" i="1"/>
  <c r="Y67" i="1"/>
  <c r="Z40" i="1"/>
  <c r="Y40" i="1"/>
  <c r="Z39" i="1"/>
  <c r="Y39" i="1"/>
  <c r="Z38" i="1"/>
  <c r="Y38" i="1"/>
  <c r="Z15" i="1" l="1"/>
  <c r="T69" i="1"/>
  <c r="U69" i="1"/>
  <c r="V69" i="1"/>
  <c r="W69" i="1"/>
  <c r="X69" i="1"/>
  <c r="T68" i="1"/>
  <c r="U68" i="1"/>
  <c r="V68" i="1"/>
  <c r="W68" i="1"/>
  <c r="X68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T40" i="1"/>
  <c r="U40" i="1"/>
  <c r="V40" i="1"/>
  <c r="W40" i="1"/>
  <c r="X40" i="1"/>
  <c r="T39" i="1"/>
  <c r="U39" i="1"/>
  <c r="V39" i="1"/>
  <c r="W39" i="1"/>
  <c r="X39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 l="1"/>
  <c r="W70" i="1" l="1"/>
</calcChain>
</file>

<file path=xl/sharedStrings.xml><?xml version="1.0" encoding="utf-8"?>
<sst xmlns="http://schemas.openxmlformats.org/spreadsheetml/2006/main" count="1222" uniqueCount="80">
  <si>
    <t>Olyckshändelser</t>
  </si>
  <si>
    <t>Urspårningar vid tågrörelse</t>
  </si>
  <si>
    <t>Derailments of trains in motion</t>
  </si>
  <si>
    <t>Sammanstötningar vid tågrörelse</t>
  </si>
  <si>
    <t>Collisions of trains in motion</t>
  </si>
  <si>
    <t>Kollisioner vid vägkorsning i plan</t>
  </si>
  <si>
    <t>Collisions at level crossings</t>
  </si>
  <si>
    <t>Andra olyckshändelser</t>
  </si>
  <si>
    <t>Other accidents</t>
  </si>
  <si>
    <t>Summa</t>
  </si>
  <si>
    <t>Avlidna</t>
  </si>
  <si>
    <t>Fatalites</t>
  </si>
  <si>
    <t>Passengers</t>
  </si>
  <si>
    <t>Järnvägsanställda</t>
  </si>
  <si>
    <t>Railway employees</t>
  </si>
  <si>
    <t>Övriga</t>
  </si>
  <si>
    <t>Other persons</t>
  </si>
  <si>
    <t>..</t>
  </si>
  <si>
    <t>following the accident would have had to amount to at least Frs UIC 5,000 (about SEK 12,000). In 1994 this amount was raised to</t>
  </si>
  <si>
    <t>Allvarligt skadade</t>
  </si>
  <si>
    <t>Accidents in railway operations</t>
  </si>
  <si>
    <t>av minst 5 000 UIC Fr (ca 12 000 SEK) skall ha uppstått vid olyckan. 1994 höjdes detta belopp till 10 000 ECU (numera Euro) (ca 100 000 SEK).</t>
  </si>
  <si>
    <t>ECU (now Euro) 10,000 (about SEK 100,000).</t>
  </si>
  <si>
    <t>av minst 10 000 ECU (sedemera Euro) (ca 100 000 SEK) skall ha uppstått vid olyckan. 2007 höjdes detta belopp till 150 000 Euro (ca 1 400 000 SEK).</t>
  </si>
  <si>
    <t>Källa: Trafikanalys, Transportstyrelsen</t>
  </si>
  <si>
    <t>Source: Transport Analysis, Swedish Transport Agency</t>
  </si>
  <si>
    <t>–</t>
  </si>
  <si>
    <t>1994 ändrades den internationella och svenska definitionen av en järnvägsolycka. Till och med 1993 var en av kriterierna att skador till ett värde</t>
  </si>
  <si>
    <t>In 1994, the international and Swedish definition of a railway accident was changed. Until 1993 one of the criteria was, that injures/damages</t>
  </si>
  <si>
    <t>2007 ändrades den internationella och svenska definitionen av en järnvägsolycka igen. Mellan 1994 och 2006 var en av kriterierna att skador till ett värde</t>
  </si>
  <si>
    <t>In 2007, the international and Swedish definition of a railway accident was changed again. Between 1994 and 2006 one of the criteria was, that injures/damages</t>
  </si>
  <si>
    <t>Anmärkningar</t>
  </si>
  <si>
    <t>Notes</t>
  </si>
  <si>
    <t>Summa olyckshändelser</t>
  </si>
  <si>
    <t>following the accident would have had to amount to at least ECU 10,000 (now Euro) (about SEK 100,000). In 2007 this amount was raised to Euro 150,000 (about SEK 1,400,000).</t>
  </si>
  <si>
    <t>Urspårningar och kollisioner vid växling</t>
  </si>
  <si>
    <t>Derailments and collisions when shunting</t>
  </si>
  <si>
    <t>Självmord och självmordsförsök</t>
  </si>
  <si>
    <t>Suicides and attempted suicides</t>
  </si>
  <si>
    <t>Plankorsningstrafikanter</t>
  </si>
  <si>
    <t>Obehöriga på spårområdet</t>
  </si>
  <si>
    <t>Självmord</t>
  </si>
  <si>
    <t xml:space="preserve"> – därav kvinnor</t>
  </si>
  <si>
    <t xml:space="preserve"> – därav män</t>
  </si>
  <si>
    <t>Suicides</t>
  </si>
  <si>
    <t xml:space="preserve"> Level crossing users</t>
  </si>
  <si>
    <t>Unauthorised persons on railway premises</t>
  </si>
  <si>
    <t>Självmordsförsök</t>
  </si>
  <si>
    <t xml:space="preserve"> – därav okänt kön</t>
  </si>
  <si>
    <t xml:space="preserve"> – of which unknown sex</t>
  </si>
  <si>
    <t xml:space="preserve"> – of which women</t>
  </si>
  <si>
    <t xml:space="preserve"> – of which men</t>
  </si>
  <si>
    <r>
      <t xml:space="preserve"> – </t>
    </r>
    <r>
      <rPr>
        <i/>
        <sz val="9"/>
        <rFont val="Arial"/>
        <family val="2"/>
      </rPr>
      <t>of which women</t>
    </r>
  </si>
  <si>
    <r>
      <t xml:space="preserve"> – </t>
    </r>
    <r>
      <rPr>
        <i/>
        <sz val="9"/>
        <rFont val="Arial"/>
        <family val="2"/>
      </rPr>
      <t>of which men</t>
    </r>
  </si>
  <si>
    <t>Attempted suicides</t>
  </si>
  <si>
    <t>Accidents by category</t>
  </si>
  <si>
    <t>Accidents to persons involving rolling stock in motion</t>
  </si>
  <si>
    <t>Total</t>
  </si>
  <si>
    <t>Persons at a plattform</t>
  </si>
  <si>
    <t xml:space="preserve"> Seriously injured</t>
  </si>
  <si>
    <t xml:space="preserve"> Persons at a plattform</t>
  </si>
  <si>
    <t xml:space="preserve">Personer på plattform </t>
  </si>
  <si>
    <t>Personolyckor orsakade av rullande materiel i rörelse</t>
  </si>
  <si>
    <t>Personer på plattform</t>
  </si>
  <si>
    <r>
      <t xml:space="preserve">Antalet kategorier av alllvarligt skadade har utökats 2005, 2006 och 2014. vilket medfört färre antal i </t>
    </r>
    <r>
      <rPr>
        <i/>
        <sz val="8"/>
        <rFont val="Arial"/>
        <family val="2"/>
      </rPr>
      <t>Övriga.</t>
    </r>
    <r>
      <rPr>
        <sz val="8"/>
        <rFont val="Arial"/>
        <family val="2"/>
      </rPr>
      <t xml:space="preserve"> </t>
    </r>
  </si>
  <si>
    <r>
      <t xml:space="preserve">Urspårningar och kollisioner vid växling saknas före 2007. Antalet kategorier av olyckshändelser utökades 2014, vilket medfört färre antal i </t>
    </r>
    <r>
      <rPr>
        <i/>
        <sz val="8"/>
        <rFont val="Arial"/>
        <family val="2"/>
      </rPr>
      <t>Andra olyckshändelser</t>
    </r>
    <r>
      <rPr>
        <sz val="8"/>
        <rFont val="Arial"/>
        <family val="2"/>
      </rPr>
      <t>.</t>
    </r>
  </si>
  <si>
    <t>The number of categories of seriously injured was increased in 2005, 2006 and 2014, giving lower values for Other persons.</t>
  </si>
  <si>
    <t>The number of categories of fatalities was increased in 2005, 2006 and 2014, giving lower values for Other persons.</t>
  </si>
  <si>
    <t>Derailments and collisions when shunting are missing before 2007. The number of categories of accidents was increased in 2014, giving lower values for Other accidents.</t>
  </si>
  <si>
    <t>Passagerare</t>
  </si>
  <si>
    <r>
      <t xml:space="preserve">Allvarliga olyckshändelser vid järnvägsdrift 1991–2020
</t>
    </r>
    <r>
      <rPr>
        <i/>
        <sz val="9"/>
        <rFont val="Arial"/>
        <family val="2"/>
      </rPr>
      <t>Serious accidents in railway operations 1991</t>
    </r>
    <r>
      <rPr>
        <sz val="9"/>
        <rFont val="Calibri"/>
        <family val="2"/>
      </rPr>
      <t>–</t>
    </r>
    <r>
      <rPr>
        <i/>
        <sz val="9"/>
        <rFont val="Arial"/>
        <family val="2"/>
      </rPr>
      <t>2020</t>
    </r>
  </si>
  <si>
    <r>
      <t xml:space="preserve">Antalet kategorier av avlidna har utökats 2005, 2006 och 2014, vilket medfört färre antal i </t>
    </r>
    <r>
      <rPr>
        <i/>
        <sz val="8"/>
        <rFont val="Arial"/>
        <family val="2"/>
      </rPr>
      <t>Övriga.</t>
    </r>
    <r>
      <rPr>
        <sz val="8"/>
        <rFont val="Arial"/>
        <family val="2"/>
      </rPr>
      <t xml:space="preserve"> </t>
    </r>
  </si>
  <si>
    <t>Avlidna vid järnvägsdrift 1936–1990.</t>
  </si>
  <si>
    <t>Fatalities in railway operations 1936–1990.</t>
  </si>
  <si>
    <r>
      <t xml:space="preserve">År / </t>
    </r>
    <r>
      <rPr>
        <i/>
        <sz val="9"/>
        <rFont val="Arial"/>
        <family val="2"/>
      </rPr>
      <t>Year</t>
    </r>
  </si>
  <si>
    <r>
      <t xml:space="preserve">Antal Avlidna / </t>
    </r>
    <r>
      <rPr>
        <i/>
        <sz val="9"/>
        <rFont val="Arial"/>
        <family val="2"/>
      </rPr>
      <t>Number of fatalities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</si>
  <si>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Antalet avlidna 1961 kan vara underskattat eftersom uppgiften är hämtad från </t>
    </r>
    <r>
      <rPr>
        <i/>
        <sz val="9"/>
        <rFont val="Arial"/>
        <family val="2"/>
      </rPr>
      <t>Sveriges järnvägar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1962</t>
    </r>
    <r>
      <rPr>
        <sz val="9"/>
        <rFont val="Arial"/>
        <family val="2"/>
      </rPr>
      <t xml:space="preserve"> där endast avlidna vid statens järnvägar framgick av historiken (inte enskidla järnvägar).</t>
    </r>
  </si>
  <si>
    <r>
      <rPr>
        <i/>
        <sz val="9"/>
        <rFont val="Arial"/>
        <family val="2"/>
      </rPr>
      <t xml:space="preserve">  Number of fatalities in 1961 can be underestimated due to imputation from the 1962-edition of "Sveriges järnvägar" which only include fatalities at state owned railways.</t>
    </r>
    <r>
      <rPr>
        <sz val="9"/>
        <rFont val="Arial"/>
        <family val="2"/>
      </rPr>
      <t xml:space="preserve">  </t>
    </r>
  </si>
  <si>
    <r>
      <rPr>
        <b/>
        <sz val="9"/>
        <rFont val="Arial"/>
        <family val="2"/>
      </rPr>
      <t>Källa: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Allmän järnvägsstatistik (åren 1936–1946)</t>
    </r>
    <r>
      <rPr>
        <sz val="9"/>
        <rFont val="Arial"/>
        <family val="2"/>
      </rPr>
      <t xml:space="preserve">,  </t>
    </r>
    <r>
      <rPr>
        <i/>
        <sz val="9"/>
        <rFont val="Arial"/>
        <family val="2"/>
      </rPr>
      <t>Sveriges järnvägar 19XX</t>
    </r>
    <r>
      <rPr>
        <sz val="9"/>
        <rFont val="Arial"/>
        <family val="2"/>
      </rPr>
      <t xml:space="preserve"> (åren 1947–1990).</t>
    </r>
  </si>
  <si>
    <r>
      <rPr>
        <b/>
        <sz val="9"/>
        <rFont val="Arial"/>
        <family val="2"/>
      </rPr>
      <t xml:space="preserve">Source: </t>
    </r>
    <r>
      <rPr>
        <i/>
        <sz val="9"/>
        <rFont val="Arial"/>
        <family val="2"/>
      </rPr>
      <t>Allmän järnvägsstatistik</t>
    </r>
    <r>
      <rPr>
        <sz val="9"/>
        <rFont val="Arial"/>
        <family val="2"/>
      </rPr>
      <t xml:space="preserve"> (1936–1946), </t>
    </r>
    <r>
      <rPr>
        <i/>
        <sz val="9"/>
        <rFont val="Arial"/>
        <family val="2"/>
      </rPr>
      <t>Sveriges järnvägar 19XX</t>
    </r>
    <r>
      <rPr>
        <sz val="9"/>
        <rFont val="Arial"/>
        <family val="2"/>
      </rPr>
      <t xml:space="preserve"> (1947–1990).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</si>
</sst>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9"/>
      <name val="Calibri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9">
    <xf numFmtId="0" fontId="0" fillId="0" borderId="0" xfId="0"/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 indent="1"/>
    </xf>
    <xf numFmtId="0" fontId="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indent="1"/>
    </xf>
    <xf numFmtId="49" fontId="3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indent="1"/>
    </xf>
    <xf numFmtId="3" fontId="3" fillId="2" borderId="0" xfId="0" applyNumberFormat="1" applyFont="1" applyFill="1" applyAlignment="1">
      <alignment vertical="center"/>
    </xf>
    <xf numFmtId="3" fontId="3" fillId="2" borderId="0" xfId="0" applyNumberFormat="1" applyFont="1" applyFill="1" applyAlignment="1">
      <alignment horizontal="right" vertical="center"/>
    </xf>
    <xf numFmtId="0" fontId="3" fillId="2" borderId="0" xfId="0" quotePrefix="1" applyFont="1" applyFill="1" applyAlignment="1">
      <alignment vertical="center"/>
    </xf>
    <xf numFmtId="0" fontId="4" fillId="2" borderId="0" xfId="0" quotePrefix="1" applyFont="1" applyFill="1" applyAlignment="1">
      <alignment horizontal="left" vertical="center" indent="1"/>
    </xf>
    <xf numFmtId="3" fontId="1" fillId="2" borderId="0" xfId="0" applyNumberFormat="1" applyFont="1" applyFill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Border="1" applyAlignment="1">
      <alignment horizontal="right"/>
    </xf>
    <xf numFmtId="3" fontId="1" fillId="2" borderId="0" xfId="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 indent="1"/>
    </xf>
    <xf numFmtId="0" fontId="3" fillId="2" borderId="0" xfId="0" quotePrefix="1" applyFont="1" applyFill="1" applyBorder="1" applyAlignment="1">
      <alignment wrapText="1"/>
    </xf>
    <xf numFmtId="3" fontId="1" fillId="2" borderId="2" xfId="0" applyNumberFormat="1" applyFont="1" applyFill="1" applyBorder="1" applyAlignment="1">
      <alignment horizontal="right" vertical="center"/>
    </xf>
    <xf numFmtId="0" fontId="2" fillId="2" borderId="0" xfId="0" quotePrefix="1" applyFont="1" applyFill="1" applyAlignment="1">
      <alignment horizontal="left" vertical="center" indent="1"/>
    </xf>
    <xf numFmtId="0" fontId="4" fillId="2" borderId="0" xfId="0" applyFont="1" applyFill="1" applyAlignment="1">
      <alignment vertical="center"/>
    </xf>
    <xf numFmtId="2" fontId="3" fillId="2" borderId="0" xfId="0" applyNumberFormat="1" applyFont="1" applyFill="1" applyAlignment="1">
      <alignment horizontal="right" vertical="center"/>
    </xf>
    <xf numFmtId="0" fontId="5" fillId="2" borderId="0" xfId="0" applyFont="1" applyFill="1" applyBorder="1"/>
    <xf numFmtId="0" fontId="3" fillId="2" borderId="0" xfId="0" applyFont="1" applyFill="1" applyAlignment="1">
      <alignment horizontal="center" vertical="center"/>
    </xf>
    <xf numFmtId="0" fontId="5" fillId="2" borderId="0" xfId="0" quotePrefix="1" applyFont="1" applyFill="1" applyBorder="1" applyAlignment="1">
      <alignment vertical="center"/>
    </xf>
    <xf numFmtId="0" fontId="7" fillId="2" borderId="0" xfId="0" applyFont="1" applyFill="1" applyBorder="1"/>
    <xf numFmtId="3" fontId="3" fillId="2" borderId="1" xfId="0" applyNumberFormat="1" applyFont="1" applyFill="1" applyBorder="1" applyAlignment="1">
      <alignment horizontal="right" vertical="center"/>
    </xf>
    <xf numFmtId="1" fontId="3" fillId="2" borderId="0" xfId="0" applyNumberFormat="1" applyFont="1" applyFill="1" applyBorder="1"/>
    <xf numFmtId="1" fontId="1" fillId="2" borderId="1" xfId="0" applyNumberFormat="1" applyFont="1" applyFill="1" applyBorder="1"/>
    <xf numFmtId="3" fontId="3" fillId="2" borderId="0" xfId="1" applyNumberFormat="1" applyFont="1" applyFill="1" applyBorder="1" applyAlignment="1">
      <alignment horizontal="right"/>
    </xf>
    <xf numFmtId="3" fontId="3" fillId="2" borderId="0" xfId="1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0" xfId="1" applyFont="1" applyFill="1"/>
    <xf numFmtId="0" fontId="6" fillId="2" borderId="0" xfId="1" applyFill="1"/>
    <xf numFmtId="3" fontId="4" fillId="2" borderId="0" xfId="1" applyNumberFormat="1" applyFont="1" applyFill="1" applyAlignment="1">
      <alignment horizontal="left" vertical="center"/>
    </xf>
    <xf numFmtId="0" fontId="3" fillId="2" borderId="0" xfId="1" applyFont="1" applyFill="1"/>
    <xf numFmtId="0" fontId="3" fillId="2" borderId="3" xfId="1" applyFont="1" applyFill="1" applyBorder="1" applyAlignment="1">
      <alignment vertical="top" wrapText="1"/>
    </xf>
    <xf numFmtId="0" fontId="3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right" vertical="top" wrapText="1"/>
    </xf>
    <xf numFmtId="0" fontId="9" fillId="2" borderId="0" xfId="1" applyFont="1" applyFill="1" applyAlignment="1">
      <alignment horizontal="left" vertical="top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/>
    <xf numFmtId="0" fontId="3" fillId="2" borderId="0" xfId="1" applyFont="1" applyFill="1" applyAlignment="1">
      <alignment wrapText="1"/>
    </xf>
    <xf numFmtId="0" fontId="3" fillId="2" borderId="0" xfId="1" applyFont="1" applyFill="1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1"/>
  <sheetViews>
    <sheetView tabSelected="1" zoomScaleNormal="100" workbookViewId="0"/>
  </sheetViews>
  <sheetFormatPr defaultRowHeight="12" x14ac:dyDescent="0.2"/>
  <cols>
    <col min="1" max="1" width="44.85546875" style="2" customWidth="1"/>
    <col min="2" max="31" width="5" style="2" customWidth="1"/>
    <col min="32" max="32" width="42.85546875" style="3" customWidth="1"/>
    <col min="33" max="16384" width="9.140625" style="2"/>
  </cols>
  <sheetData>
    <row r="1" spans="1:32" ht="30" customHeight="1" x14ac:dyDescent="0.2">
      <c r="A1" s="1" t="s">
        <v>70</v>
      </c>
    </row>
    <row r="2" spans="1:32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6"/>
    </row>
    <row r="3" spans="1:32" ht="6" customHeight="1" x14ac:dyDescent="0.2">
      <c r="A3" s="7"/>
    </row>
    <row r="4" spans="1:32" x14ac:dyDescent="0.2">
      <c r="A4" s="8"/>
      <c r="B4" s="8">
        <v>1991</v>
      </c>
      <c r="C4" s="8">
        <v>1992</v>
      </c>
      <c r="D4" s="8">
        <v>1993</v>
      </c>
      <c r="E4" s="8">
        <v>1994</v>
      </c>
      <c r="F4" s="8">
        <v>1995</v>
      </c>
      <c r="G4" s="8">
        <v>1996</v>
      </c>
      <c r="H4" s="8">
        <v>1997</v>
      </c>
      <c r="I4" s="8">
        <v>1998</v>
      </c>
      <c r="J4" s="8">
        <v>1999</v>
      </c>
      <c r="K4" s="8">
        <v>2000</v>
      </c>
      <c r="L4" s="8">
        <v>2001</v>
      </c>
      <c r="M4" s="8">
        <v>2002</v>
      </c>
      <c r="N4" s="8">
        <v>2003</v>
      </c>
      <c r="O4" s="8">
        <v>2004</v>
      </c>
      <c r="P4" s="8">
        <v>2005</v>
      </c>
      <c r="Q4" s="8">
        <v>2006</v>
      </c>
      <c r="R4" s="8">
        <v>2007</v>
      </c>
      <c r="S4" s="8">
        <v>2008</v>
      </c>
      <c r="T4" s="8">
        <v>2009</v>
      </c>
      <c r="U4" s="8">
        <v>2010</v>
      </c>
      <c r="V4" s="8">
        <v>2011</v>
      </c>
      <c r="W4" s="8">
        <v>2012</v>
      </c>
      <c r="X4" s="8">
        <v>2013</v>
      </c>
      <c r="Y4" s="8">
        <v>2014</v>
      </c>
      <c r="Z4" s="8">
        <v>2015</v>
      </c>
      <c r="AA4" s="8">
        <v>2016</v>
      </c>
      <c r="AB4" s="8">
        <v>2017</v>
      </c>
      <c r="AC4" s="8">
        <v>2018</v>
      </c>
      <c r="AD4" s="8">
        <v>2019</v>
      </c>
      <c r="AE4" s="8">
        <v>2020</v>
      </c>
      <c r="AF4" s="9" t="s">
        <v>20</v>
      </c>
    </row>
    <row r="5" spans="1:32" ht="6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10"/>
    </row>
    <row r="6" spans="1:32" x14ac:dyDescent="0.2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2" x14ac:dyDescent="0.2">
      <c r="A7" s="8" t="s">
        <v>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9" t="s">
        <v>55</v>
      </c>
    </row>
    <row r="8" spans="1:32" ht="6" customHeight="1" x14ac:dyDescent="0.2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  <row r="9" spans="1:32" x14ac:dyDescent="0.2">
      <c r="A9" s="2" t="s">
        <v>1</v>
      </c>
      <c r="B9" s="12">
        <v>46</v>
      </c>
      <c r="C9" s="12">
        <v>45</v>
      </c>
      <c r="D9" s="12">
        <v>40</v>
      </c>
      <c r="E9" s="12">
        <v>30</v>
      </c>
      <c r="F9" s="12">
        <v>16</v>
      </c>
      <c r="G9" s="12">
        <v>16</v>
      </c>
      <c r="H9" s="12">
        <v>18</v>
      </c>
      <c r="I9" s="12">
        <v>11</v>
      </c>
      <c r="J9" s="12">
        <v>12</v>
      </c>
      <c r="K9" s="12">
        <v>2</v>
      </c>
      <c r="L9" s="12">
        <v>21</v>
      </c>
      <c r="M9" s="12">
        <v>9</v>
      </c>
      <c r="N9" s="12">
        <v>8</v>
      </c>
      <c r="O9" s="12">
        <v>12</v>
      </c>
      <c r="P9" s="12">
        <v>2</v>
      </c>
      <c r="Q9" s="12">
        <v>12</v>
      </c>
      <c r="R9" s="12">
        <v>11</v>
      </c>
      <c r="S9" s="12">
        <v>14</v>
      </c>
      <c r="T9" s="12">
        <v>7</v>
      </c>
      <c r="U9" s="12">
        <v>8</v>
      </c>
      <c r="V9" s="12">
        <v>7</v>
      </c>
      <c r="W9" s="12">
        <v>10</v>
      </c>
      <c r="X9" s="12">
        <v>9</v>
      </c>
      <c r="Y9" s="12">
        <v>10</v>
      </c>
      <c r="Z9" s="32">
        <v>3</v>
      </c>
      <c r="AA9" s="32">
        <v>4</v>
      </c>
      <c r="AB9" s="32">
        <v>5</v>
      </c>
      <c r="AC9" s="32">
        <v>8</v>
      </c>
      <c r="AD9" s="32">
        <v>7</v>
      </c>
      <c r="AE9" s="32">
        <v>6</v>
      </c>
      <c r="AF9" s="3" t="s">
        <v>2</v>
      </c>
    </row>
    <row r="10" spans="1:32" x14ac:dyDescent="0.2">
      <c r="A10" s="2" t="s">
        <v>3</v>
      </c>
      <c r="B10" s="12">
        <v>12</v>
      </c>
      <c r="C10" s="12">
        <v>10</v>
      </c>
      <c r="D10" s="12">
        <v>11</v>
      </c>
      <c r="E10" s="12">
        <v>5</v>
      </c>
      <c r="F10" s="12">
        <v>2</v>
      </c>
      <c r="G10" s="12">
        <v>8</v>
      </c>
      <c r="H10" s="12">
        <v>2</v>
      </c>
      <c r="I10" s="12">
        <v>3</v>
      </c>
      <c r="J10" s="12">
        <v>3</v>
      </c>
      <c r="K10" s="12">
        <v>1</v>
      </c>
      <c r="L10" s="12">
        <v>7</v>
      </c>
      <c r="M10" s="12">
        <v>7</v>
      </c>
      <c r="N10" s="12">
        <v>8</v>
      </c>
      <c r="O10" s="12">
        <v>5</v>
      </c>
      <c r="P10" s="12">
        <v>9</v>
      </c>
      <c r="Q10" s="12">
        <v>7</v>
      </c>
      <c r="R10" s="12">
        <v>1</v>
      </c>
      <c r="S10" s="12">
        <v>4</v>
      </c>
      <c r="T10" s="12">
        <v>1</v>
      </c>
      <c r="U10" s="12">
        <v>3</v>
      </c>
      <c r="V10" s="12">
        <v>2</v>
      </c>
      <c r="W10" s="12">
        <v>4</v>
      </c>
      <c r="X10" s="12">
        <v>3</v>
      </c>
      <c r="Y10" s="12">
        <v>4</v>
      </c>
      <c r="Z10" s="32">
        <v>3</v>
      </c>
      <c r="AA10" s="32">
        <v>2</v>
      </c>
      <c r="AB10" s="32">
        <v>2</v>
      </c>
      <c r="AC10" s="32">
        <v>6</v>
      </c>
      <c r="AD10" s="32">
        <v>5</v>
      </c>
      <c r="AE10" s="32">
        <v>5</v>
      </c>
      <c r="AF10" s="3" t="s">
        <v>4</v>
      </c>
    </row>
    <row r="11" spans="1:32" x14ac:dyDescent="0.2">
      <c r="A11" s="2" t="s">
        <v>5</v>
      </c>
      <c r="B11" s="12">
        <v>83</v>
      </c>
      <c r="C11" s="12">
        <v>75</v>
      </c>
      <c r="D11" s="12">
        <v>54</v>
      </c>
      <c r="E11" s="12">
        <v>51</v>
      </c>
      <c r="F11" s="12">
        <v>60</v>
      </c>
      <c r="G11" s="12">
        <v>37</v>
      </c>
      <c r="H11" s="12">
        <v>37</v>
      </c>
      <c r="I11" s="12">
        <v>15</v>
      </c>
      <c r="J11" s="12">
        <v>20</v>
      </c>
      <c r="K11" s="12">
        <v>12</v>
      </c>
      <c r="L11" s="12">
        <v>12</v>
      </c>
      <c r="M11" s="12">
        <v>10</v>
      </c>
      <c r="N11" s="12">
        <v>10</v>
      </c>
      <c r="O11" s="12">
        <v>19</v>
      </c>
      <c r="P11" s="12">
        <v>21</v>
      </c>
      <c r="Q11" s="12">
        <v>18</v>
      </c>
      <c r="R11" s="12">
        <v>15</v>
      </c>
      <c r="S11" s="12">
        <v>6</v>
      </c>
      <c r="T11" s="12">
        <v>16</v>
      </c>
      <c r="U11" s="12">
        <v>16</v>
      </c>
      <c r="V11" s="12">
        <v>9</v>
      </c>
      <c r="W11" s="12">
        <v>12</v>
      </c>
      <c r="X11" s="12">
        <v>14</v>
      </c>
      <c r="Y11" s="12">
        <v>11</v>
      </c>
      <c r="Z11" s="32">
        <v>9</v>
      </c>
      <c r="AA11" s="32">
        <v>7</v>
      </c>
      <c r="AB11" s="32">
        <v>16</v>
      </c>
      <c r="AC11" s="32">
        <v>11</v>
      </c>
      <c r="AD11" s="32">
        <v>8</v>
      </c>
      <c r="AE11" s="32">
        <v>6</v>
      </c>
      <c r="AF11" s="3" t="s">
        <v>6</v>
      </c>
    </row>
    <row r="12" spans="1:32" x14ac:dyDescent="0.2">
      <c r="A12" s="13" t="s">
        <v>62</v>
      </c>
      <c r="B12" s="12" t="s">
        <v>17</v>
      </c>
      <c r="C12" s="12" t="s">
        <v>17</v>
      </c>
      <c r="D12" s="12" t="s">
        <v>17</v>
      </c>
      <c r="E12" s="12" t="s">
        <v>17</v>
      </c>
      <c r="F12" s="12" t="s">
        <v>17</v>
      </c>
      <c r="G12" s="12" t="s">
        <v>17</v>
      </c>
      <c r="H12" s="12" t="s">
        <v>17</v>
      </c>
      <c r="I12" s="12" t="s">
        <v>17</v>
      </c>
      <c r="J12" s="12" t="s">
        <v>17</v>
      </c>
      <c r="K12" s="12" t="s">
        <v>17</v>
      </c>
      <c r="L12" s="12" t="s">
        <v>17</v>
      </c>
      <c r="M12" s="12" t="s">
        <v>17</v>
      </c>
      <c r="N12" s="12" t="s">
        <v>17</v>
      </c>
      <c r="O12" s="12" t="s">
        <v>17</v>
      </c>
      <c r="P12" s="12" t="s">
        <v>17</v>
      </c>
      <c r="Q12" s="12" t="s">
        <v>17</v>
      </c>
      <c r="R12" s="12" t="s">
        <v>17</v>
      </c>
      <c r="S12" s="12" t="s">
        <v>17</v>
      </c>
      <c r="T12" s="12" t="s">
        <v>17</v>
      </c>
      <c r="U12" s="12" t="s">
        <v>17</v>
      </c>
      <c r="V12" s="12" t="s">
        <v>17</v>
      </c>
      <c r="W12" s="12" t="s">
        <v>17</v>
      </c>
      <c r="X12" s="12" t="s">
        <v>17</v>
      </c>
      <c r="Y12" s="12">
        <v>19</v>
      </c>
      <c r="Z12" s="32">
        <v>18</v>
      </c>
      <c r="AA12" s="32">
        <v>16</v>
      </c>
      <c r="AB12" s="32">
        <v>13</v>
      </c>
      <c r="AC12" s="32">
        <v>6</v>
      </c>
      <c r="AD12" s="32">
        <v>16</v>
      </c>
      <c r="AE12" s="32">
        <v>5</v>
      </c>
      <c r="AF12" s="3" t="s">
        <v>56</v>
      </c>
    </row>
    <row r="13" spans="1:32" x14ac:dyDescent="0.2">
      <c r="A13" s="13" t="s">
        <v>35</v>
      </c>
      <c r="B13" s="12" t="s">
        <v>17</v>
      </c>
      <c r="C13" s="12" t="s">
        <v>17</v>
      </c>
      <c r="D13" s="12" t="s">
        <v>17</v>
      </c>
      <c r="E13" s="12" t="s">
        <v>17</v>
      </c>
      <c r="F13" s="12" t="s">
        <v>17</v>
      </c>
      <c r="G13" s="12" t="s">
        <v>17</v>
      </c>
      <c r="H13" s="12" t="s">
        <v>17</v>
      </c>
      <c r="I13" s="12" t="s">
        <v>17</v>
      </c>
      <c r="J13" s="12" t="s">
        <v>17</v>
      </c>
      <c r="K13" s="12" t="s">
        <v>17</v>
      </c>
      <c r="L13" s="12" t="s">
        <v>17</v>
      </c>
      <c r="M13" s="12" t="s">
        <v>17</v>
      </c>
      <c r="N13" s="12" t="s">
        <v>17</v>
      </c>
      <c r="O13" s="12" t="s">
        <v>17</v>
      </c>
      <c r="P13" s="12" t="s">
        <v>17</v>
      </c>
      <c r="Q13" s="12" t="s">
        <v>17</v>
      </c>
      <c r="R13" s="12">
        <v>6</v>
      </c>
      <c r="S13" s="12">
        <v>6</v>
      </c>
      <c r="T13" s="12">
        <v>4</v>
      </c>
      <c r="U13" s="12">
        <v>5</v>
      </c>
      <c r="V13" s="12">
        <v>6</v>
      </c>
      <c r="W13" s="12">
        <v>4</v>
      </c>
      <c r="X13" s="12">
        <v>1</v>
      </c>
      <c r="Y13" s="12">
        <v>5</v>
      </c>
      <c r="Z13" s="32">
        <v>7</v>
      </c>
      <c r="AA13" s="32">
        <v>1</v>
      </c>
      <c r="AB13" s="32">
        <v>4</v>
      </c>
      <c r="AC13" s="32">
        <v>5</v>
      </c>
      <c r="AD13" s="32">
        <v>8</v>
      </c>
      <c r="AE13" s="32">
        <v>7</v>
      </c>
      <c r="AF13" s="14" t="s">
        <v>36</v>
      </c>
    </row>
    <row r="14" spans="1:32" x14ac:dyDescent="0.2">
      <c r="A14" s="2" t="s">
        <v>7</v>
      </c>
      <c r="B14" s="12">
        <v>35</v>
      </c>
      <c r="C14" s="12">
        <v>29</v>
      </c>
      <c r="D14" s="12">
        <v>18</v>
      </c>
      <c r="E14" s="12">
        <v>13</v>
      </c>
      <c r="F14" s="12">
        <v>20</v>
      </c>
      <c r="G14" s="12">
        <v>16</v>
      </c>
      <c r="H14" s="12">
        <v>7</v>
      </c>
      <c r="I14" s="12">
        <v>25</v>
      </c>
      <c r="J14" s="12">
        <v>14</v>
      </c>
      <c r="K14" s="12">
        <v>15</v>
      </c>
      <c r="L14" s="12">
        <v>19</v>
      </c>
      <c r="M14" s="12">
        <v>30</v>
      </c>
      <c r="N14" s="12">
        <v>38</v>
      </c>
      <c r="O14" s="12">
        <v>36</v>
      </c>
      <c r="P14" s="12">
        <v>22</v>
      </c>
      <c r="Q14" s="12">
        <v>25</v>
      </c>
      <c r="R14" s="12">
        <v>26</v>
      </c>
      <c r="S14" s="12">
        <v>20</v>
      </c>
      <c r="T14" s="12">
        <v>21</v>
      </c>
      <c r="U14" s="12">
        <v>41</v>
      </c>
      <c r="V14" s="12">
        <v>32</v>
      </c>
      <c r="W14" s="12">
        <v>18</v>
      </c>
      <c r="X14" s="12">
        <v>19</v>
      </c>
      <c r="Y14" s="12">
        <v>9</v>
      </c>
      <c r="Z14" s="32">
        <v>2</v>
      </c>
      <c r="AA14" s="32">
        <v>4</v>
      </c>
      <c r="AB14" s="32">
        <v>3</v>
      </c>
      <c r="AC14" s="32">
        <v>2</v>
      </c>
      <c r="AD14" s="32">
        <v>4</v>
      </c>
      <c r="AE14" s="32">
        <v>3</v>
      </c>
      <c r="AF14" s="3" t="s">
        <v>8</v>
      </c>
    </row>
    <row r="15" spans="1:32" x14ac:dyDescent="0.2">
      <c r="A15" s="8" t="s">
        <v>33</v>
      </c>
      <c r="B15" s="15">
        <f t="shared" ref="B15:W15" si="0">IF(SUM(B9:B14)&gt;0,SUM(B9:B14),"–")</f>
        <v>176</v>
      </c>
      <c r="C15" s="15">
        <f t="shared" si="0"/>
        <v>159</v>
      </c>
      <c r="D15" s="15">
        <f t="shared" si="0"/>
        <v>123</v>
      </c>
      <c r="E15" s="15">
        <f t="shared" si="0"/>
        <v>99</v>
      </c>
      <c r="F15" s="15">
        <f t="shared" si="0"/>
        <v>98</v>
      </c>
      <c r="G15" s="15">
        <f t="shared" si="0"/>
        <v>77</v>
      </c>
      <c r="H15" s="15">
        <f t="shared" si="0"/>
        <v>64</v>
      </c>
      <c r="I15" s="15">
        <f t="shared" si="0"/>
        <v>54</v>
      </c>
      <c r="J15" s="15">
        <f t="shared" si="0"/>
        <v>49</v>
      </c>
      <c r="K15" s="15">
        <f t="shared" si="0"/>
        <v>30</v>
      </c>
      <c r="L15" s="15">
        <f t="shared" si="0"/>
        <v>59</v>
      </c>
      <c r="M15" s="15">
        <f t="shared" si="0"/>
        <v>56</v>
      </c>
      <c r="N15" s="15">
        <f t="shared" si="0"/>
        <v>64</v>
      </c>
      <c r="O15" s="15">
        <f t="shared" si="0"/>
        <v>72</v>
      </c>
      <c r="P15" s="15">
        <f t="shared" si="0"/>
        <v>54</v>
      </c>
      <c r="Q15" s="15">
        <f t="shared" si="0"/>
        <v>62</v>
      </c>
      <c r="R15" s="15">
        <f t="shared" si="0"/>
        <v>59</v>
      </c>
      <c r="S15" s="15">
        <f t="shared" si="0"/>
        <v>50</v>
      </c>
      <c r="T15" s="15">
        <f t="shared" si="0"/>
        <v>49</v>
      </c>
      <c r="U15" s="15">
        <f t="shared" si="0"/>
        <v>73</v>
      </c>
      <c r="V15" s="15">
        <f t="shared" si="0"/>
        <v>56</v>
      </c>
      <c r="W15" s="15">
        <f t="shared" si="0"/>
        <v>48</v>
      </c>
      <c r="X15" s="15">
        <f>SUM(X9:X14)</f>
        <v>46</v>
      </c>
      <c r="Y15" s="15">
        <f>IF(SUM(Y9:Y14)&gt;0,SUM(Y9:Y14),"–")</f>
        <v>58</v>
      </c>
      <c r="Z15" s="15">
        <f>IF(SUM(Z9:Z14)&gt;0,SUM(Z9:Z14),"–")</f>
        <v>42</v>
      </c>
      <c r="AA15" s="15">
        <f t="shared" ref="AA15:AE15" si="1">IF(SUM(AA9:AA14)&gt;0,SUM(AA9:AA14),"–")</f>
        <v>34</v>
      </c>
      <c r="AB15" s="15">
        <f t="shared" si="1"/>
        <v>43</v>
      </c>
      <c r="AC15" s="15">
        <f t="shared" si="1"/>
        <v>38</v>
      </c>
      <c r="AD15" s="15">
        <f t="shared" si="1"/>
        <v>48</v>
      </c>
      <c r="AE15" s="15">
        <f t="shared" si="1"/>
        <v>32</v>
      </c>
      <c r="AF15" s="9" t="s">
        <v>57</v>
      </c>
    </row>
    <row r="16" spans="1:32" x14ac:dyDescent="0.2">
      <c r="A16" s="4" t="s">
        <v>37</v>
      </c>
      <c r="B16" s="16" t="s">
        <v>17</v>
      </c>
      <c r="C16" s="16" t="s">
        <v>17</v>
      </c>
      <c r="D16" s="16" t="s">
        <v>17</v>
      </c>
      <c r="E16" s="16" t="s">
        <v>17</v>
      </c>
      <c r="F16" s="16" t="s">
        <v>17</v>
      </c>
      <c r="G16" s="16" t="s">
        <v>17</v>
      </c>
      <c r="H16" s="16" t="s">
        <v>17</v>
      </c>
      <c r="I16" s="16" t="s">
        <v>17</v>
      </c>
      <c r="J16" s="16" t="s">
        <v>17</v>
      </c>
      <c r="K16" s="16">
        <v>54</v>
      </c>
      <c r="L16" s="16">
        <v>65</v>
      </c>
      <c r="M16" s="16">
        <v>65</v>
      </c>
      <c r="N16" s="16">
        <v>62</v>
      </c>
      <c r="O16" s="16">
        <v>58</v>
      </c>
      <c r="P16" s="16">
        <v>46</v>
      </c>
      <c r="Q16" s="16">
        <v>69</v>
      </c>
      <c r="R16" s="16">
        <v>79</v>
      </c>
      <c r="S16" s="16">
        <v>73</v>
      </c>
      <c r="T16" s="16">
        <v>68</v>
      </c>
      <c r="U16" s="16">
        <v>68</v>
      </c>
      <c r="V16" s="16">
        <v>62</v>
      </c>
      <c r="W16" s="16">
        <v>85</v>
      </c>
      <c r="X16" s="16">
        <v>94</v>
      </c>
      <c r="Y16" s="16">
        <v>82</v>
      </c>
      <c r="Z16" s="33">
        <v>90</v>
      </c>
      <c r="AA16" s="33">
        <v>76</v>
      </c>
      <c r="AB16" s="33">
        <v>59</v>
      </c>
      <c r="AC16" s="33">
        <v>83</v>
      </c>
      <c r="AD16" s="33">
        <v>94</v>
      </c>
      <c r="AE16" s="33">
        <v>75</v>
      </c>
      <c r="AF16" s="10" t="s">
        <v>38</v>
      </c>
    </row>
    <row r="17" spans="1:33" x14ac:dyDescent="0.2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7"/>
      <c r="AG17" s="18"/>
    </row>
    <row r="18" spans="1:33" x14ac:dyDescent="0.2">
      <c r="A18" s="19" t="s">
        <v>10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1" t="s">
        <v>11</v>
      </c>
    </row>
    <row r="19" spans="1:33" ht="6" customHeight="1" x14ac:dyDescent="0.2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3" x14ac:dyDescent="0.2">
      <c r="A20" s="2" t="s">
        <v>69</v>
      </c>
      <c r="B20" s="12">
        <v>1</v>
      </c>
      <c r="C20" s="12" t="s">
        <v>26</v>
      </c>
      <c r="D20" s="12" t="s">
        <v>26</v>
      </c>
      <c r="E20" s="12">
        <v>1</v>
      </c>
      <c r="F20" s="12">
        <v>2</v>
      </c>
      <c r="G20" s="12" t="s">
        <v>26</v>
      </c>
      <c r="H20" s="12">
        <v>2</v>
      </c>
      <c r="I20" s="12" t="s">
        <v>26</v>
      </c>
      <c r="J20" s="12" t="s">
        <v>26</v>
      </c>
      <c r="K20" s="12" t="s">
        <v>26</v>
      </c>
      <c r="L20" s="12" t="s">
        <v>26</v>
      </c>
      <c r="M20" s="12" t="s">
        <v>26</v>
      </c>
      <c r="N20" s="12">
        <v>1</v>
      </c>
      <c r="O20" s="12">
        <v>3</v>
      </c>
      <c r="P20" s="12" t="s">
        <v>26</v>
      </c>
      <c r="Q20" s="12" t="s">
        <v>26</v>
      </c>
      <c r="R20" s="12" t="s">
        <v>26</v>
      </c>
      <c r="S20" s="12" t="s">
        <v>26</v>
      </c>
      <c r="T20" s="12" t="s">
        <v>26</v>
      </c>
      <c r="U20" s="12">
        <v>2</v>
      </c>
      <c r="V20" s="12" t="s">
        <v>26</v>
      </c>
      <c r="W20" s="12" t="s">
        <v>26</v>
      </c>
      <c r="X20" s="12" t="s">
        <v>26</v>
      </c>
      <c r="Y20" s="12" t="s">
        <v>26</v>
      </c>
      <c r="Z20" s="12" t="s">
        <v>26</v>
      </c>
      <c r="AA20" s="12" t="s">
        <v>26</v>
      </c>
      <c r="AB20" s="12" t="s">
        <v>26</v>
      </c>
      <c r="AC20" s="12" t="s">
        <v>26</v>
      </c>
      <c r="AD20" s="12" t="s">
        <v>26</v>
      </c>
      <c r="AE20" s="12" t="s">
        <v>26</v>
      </c>
      <c r="AF20" s="3" t="s">
        <v>12</v>
      </c>
    </row>
    <row r="21" spans="1:33" x14ac:dyDescent="0.2">
      <c r="A21" s="22" t="s">
        <v>42</v>
      </c>
      <c r="B21" s="12" t="s">
        <v>17</v>
      </c>
      <c r="C21" s="12" t="s">
        <v>26</v>
      </c>
      <c r="D21" s="12" t="s">
        <v>26</v>
      </c>
      <c r="E21" s="12" t="s">
        <v>17</v>
      </c>
      <c r="F21" s="12" t="s">
        <v>17</v>
      </c>
      <c r="G21" s="12" t="s">
        <v>26</v>
      </c>
      <c r="H21" s="12" t="s">
        <v>17</v>
      </c>
      <c r="I21" s="12" t="s">
        <v>26</v>
      </c>
      <c r="J21" s="12" t="s">
        <v>26</v>
      </c>
      <c r="K21" s="12" t="s">
        <v>26</v>
      </c>
      <c r="L21" s="12" t="s">
        <v>26</v>
      </c>
      <c r="M21" s="12" t="s">
        <v>26</v>
      </c>
      <c r="N21" s="12" t="s">
        <v>17</v>
      </c>
      <c r="O21" s="12" t="s">
        <v>17</v>
      </c>
      <c r="P21" s="12" t="s">
        <v>26</v>
      </c>
      <c r="Q21" s="12" t="s">
        <v>26</v>
      </c>
      <c r="R21" s="12" t="s">
        <v>26</v>
      </c>
      <c r="S21" s="12" t="s">
        <v>26</v>
      </c>
      <c r="T21" s="12" t="s">
        <v>26</v>
      </c>
      <c r="U21" s="12">
        <v>2</v>
      </c>
      <c r="V21" s="12" t="s">
        <v>26</v>
      </c>
      <c r="W21" s="12" t="s">
        <v>26</v>
      </c>
      <c r="X21" s="12" t="s">
        <v>26</v>
      </c>
      <c r="Y21" s="12" t="s">
        <v>26</v>
      </c>
      <c r="Z21" s="12" t="s">
        <v>26</v>
      </c>
      <c r="AA21" s="12" t="s">
        <v>26</v>
      </c>
      <c r="AB21" s="12" t="s">
        <v>26</v>
      </c>
      <c r="AC21" s="12" t="s">
        <v>26</v>
      </c>
      <c r="AD21" s="12" t="s">
        <v>26</v>
      </c>
      <c r="AE21" s="12" t="s">
        <v>26</v>
      </c>
      <c r="AF21" s="3" t="s">
        <v>50</v>
      </c>
    </row>
    <row r="22" spans="1:33" x14ac:dyDescent="0.2">
      <c r="A22" s="22" t="s">
        <v>43</v>
      </c>
      <c r="B22" s="12" t="s">
        <v>17</v>
      </c>
      <c r="C22" s="12" t="s">
        <v>26</v>
      </c>
      <c r="D22" s="12" t="s">
        <v>26</v>
      </c>
      <c r="E22" s="12" t="s">
        <v>17</v>
      </c>
      <c r="F22" s="12" t="s">
        <v>17</v>
      </c>
      <c r="G22" s="12" t="s">
        <v>26</v>
      </c>
      <c r="H22" s="12" t="s">
        <v>17</v>
      </c>
      <c r="I22" s="12" t="s">
        <v>26</v>
      </c>
      <c r="J22" s="12" t="s">
        <v>26</v>
      </c>
      <c r="K22" s="12" t="s">
        <v>26</v>
      </c>
      <c r="L22" s="12" t="s">
        <v>26</v>
      </c>
      <c r="M22" s="12" t="s">
        <v>26</v>
      </c>
      <c r="N22" s="12" t="s">
        <v>17</v>
      </c>
      <c r="O22" s="12" t="s">
        <v>17</v>
      </c>
      <c r="P22" s="12" t="s">
        <v>26</v>
      </c>
      <c r="Q22" s="12" t="s">
        <v>26</v>
      </c>
      <c r="R22" s="12" t="s">
        <v>26</v>
      </c>
      <c r="S22" s="12" t="s">
        <v>26</v>
      </c>
      <c r="T22" s="12" t="s">
        <v>26</v>
      </c>
      <c r="U22" s="12" t="s">
        <v>26</v>
      </c>
      <c r="V22" s="12" t="s">
        <v>26</v>
      </c>
      <c r="W22" s="12" t="s">
        <v>26</v>
      </c>
      <c r="X22" s="12" t="s">
        <v>26</v>
      </c>
      <c r="Y22" s="12" t="s">
        <v>26</v>
      </c>
      <c r="Z22" s="12" t="s">
        <v>26</v>
      </c>
      <c r="AA22" s="12" t="s">
        <v>26</v>
      </c>
      <c r="AB22" s="12" t="s">
        <v>26</v>
      </c>
      <c r="AC22" s="12" t="s">
        <v>26</v>
      </c>
      <c r="AD22" s="12" t="s">
        <v>26</v>
      </c>
      <c r="AE22" s="12" t="s">
        <v>26</v>
      </c>
      <c r="AF22" s="3" t="s">
        <v>51</v>
      </c>
    </row>
    <row r="23" spans="1:33" x14ac:dyDescent="0.2">
      <c r="A23" s="2" t="s">
        <v>13</v>
      </c>
      <c r="B23" s="12" t="s">
        <v>26</v>
      </c>
      <c r="C23" s="12">
        <v>1</v>
      </c>
      <c r="D23" s="12">
        <v>3</v>
      </c>
      <c r="E23" s="12">
        <v>1</v>
      </c>
      <c r="F23" s="12" t="s">
        <v>26</v>
      </c>
      <c r="G23" s="12" t="s">
        <v>26</v>
      </c>
      <c r="H23" s="12">
        <v>8</v>
      </c>
      <c r="I23" s="12">
        <v>1</v>
      </c>
      <c r="J23" s="12">
        <v>1</v>
      </c>
      <c r="K23" s="12" t="s">
        <v>26</v>
      </c>
      <c r="L23" s="12">
        <v>1</v>
      </c>
      <c r="M23" s="12">
        <v>3</v>
      </c>
      <c r="N23" s="12" t="s">
        <v>26</v>
      </c>
      <c r="O23" s="12">
        <v>2</v>
      </c>
      <c r="P23" s="12" t="s">
        <v>26</v>
      </c>
      <c r="Q23" s="12" t="s">
        <v>26</v>
      </c>
      <c r="R23" s="12" t="s">
        <v>26</v>
      </c>
      <c r="S23" s="12" t="s">
        <v>26</v>
      </c>
      <c r="T23" s="12" t="s">
        <v>26</v>
      </c>
      <c r="U23" s="12">
        <v>2</v>
      </c>
      <c r="V23" s="12">
        <v>2</v>
      </c>
      <c r="W23" s="12">
        <v>1</v>
      </c>
      <c r="X23" s="12" t="s">
        <v>26</v>
      </c>
      <c r="Y23" s="12">
        <v>1</v>
      </c>
      <c r="Z23" s="12">
        <v>1</v>
      </c>
      <c r="AA23" s="12" t="s">
        <v>26</v>
      </c>
      <c r="AB23" s="12" t="s">
        <v>26</v>
      </c>
      <c r="AC23" s="12">
        <v>2</v>
      </c>
      <c r="AD23" s="12">
        <v>2</v>
      </c>
      <c r="AE23" s="12">
        <v>2</v>
      </c>
      <c r="AF23" s="3" t="s">
        <v>14</v>
      </c>
    </row>
    <row r="24" spans="1:33" x14ac:dyDescent="0.2">
      <c r="A24" s="22" t="s">
        <v>42</v>
      </c>
      <c r="B24" s="12" t="s">
        <v>26</v>
      </c>
      <c r="C24" s="12" t="s">
        <v>17</v>
      </c>
      <c r="D24" s="12" t="s">
        <v>17</v>
      </c>
      <c r="E24" s="12" t="s">
        <v>17</v>
      </c>
      <c r="F24" s="12" t="s">
        <v>26</v>
      </c>
      <c r="G24" s="12" t="s">
        <v>26</v>
      </c>
      <c r="H24" s="12" t="s">
        <v>17</v>
      </c>
      <c r="I24" s="12" t="s">
        <v>17</v>
      </c>
      <c r="J24" s="12" t="s">
        <v>17</v>
      </c>
      <c r="K24" s="12" t="s">
        <v>26</v>
      </c>
      <c r="L24" s="12" t="s">
        <v>17</v>
      </c>
      <c r="M24" s="12" t="s">
        <v>17</v>
      </c>
      <c r="N24" s="12" t="s">
        <v>26</v>
      </c>
      <c r="O24" s="12" t="s">
        <v>17</v>
      </c>
      <c r="P24" s="12" t="s">
        <v>26</v>
      </c>
      <c r="Q24" s="12" t="s">
        <v>26</v>
      </c>
      <c r="R24" s="12" t="s">
        <v>26</v>
      </c>
      <c r="S24" s="12" t="s">
        <v>26</v>
      </c>
      <c r="T24" s="12" t="s">
        <v>26</v>
      </c>
      <c r="U24" s="12" t="s">
        <v>26</v>
      </c>
      <c r="V24" s="12" t="s">
        <v>26</v>
      </c>
      <c r="W24" s="12">
        <v>1</v>
      </c>
      <c r="X24" s="12" t="s">
        <v>26</v>
      </c>
      <c r="Y24" s="12" t="s">
        <v>26</v>
      </c>
      <c r="Z24" s="12" t="s">
        <v>26</v>
      </c>
      <c r="AA24" s="12" t="s">
        <v>26</v>
      </c>
      <c r="AB24" s="12" t="s">
        <v>26</v>
      </c>
      <c r="AC24" s="12" t="s">
        <v>26</v>
      </c>
      <c r="AD24" s="12" t="s">
        <v>26</v>
      </c>
      <c r="AE24" s="12" t="s">
        <v>26</v>
      </c>
      <c r="AF24" s="3" t="s">
        <v>50</v>
      </c>
    </row>
    <row r="25" spans="1:33" x14ac:dyDescent="0.2">
      <c r="A25" s="22" t="s">
        <v>43</v>
      </c>
      <c r="B25" s="12" t="s">
        <v>26</v>
      </c>
      <c r="C25" s="12" t="s">
        <v>17</v>
      </c>
      <c r="D25" s="12" t="s">
        <v>17</v>
      </c>
      <c r="E25" s="12" t="s">
        <v>17</v>
      </c>
      <c r="F25" s="12" t="s">
        <v>26</v>
      </c>
      <c r="G25" s="12" t="s">
        <v>26</v>
      </c>
      <c r="H25" s="12" t="s">
        <v>17</v>
      </c>
      <c r="I25" s="12" t="s">
        <v>17</v>
      </c>
      <c r="J25" s="12" t="s">
        <v>17</v>
      </c>
      <c r="K25" s="12" t="s">
        <v>26</v>
      </c>
      <c r="L25" s="12" t="s">
        <v>17</v>
      </c>
      <c r="M25" s="12" t="s">
        <v>17</v>
      </c>
      <c r="N25" s="12" t="s">
        <v>26</v>
      </c>
      <c r="O25" s="12" t="s">
        <v>17</v>
      </c>
      <c r="P25" s="12" t="s">
        <v>26</v>
      </c>
      <c r="Q25" s="12" t="s">
        <v>26</v>
      </c>
      <c r="R25" s="12" t="s">
        <v>26</v>
      </c>
      <c r="S25" s="12" t="s">
        <v>26</v>
      </c>
      <c r="T25" s="12" t="s">
        <v>26</v>
      </c>
      <c r="U25" s="12">
        <v>2</v>
      </c>
      <c r="V25" s="12">
        <v>2</v>
      </c>
      <c r="W25" s="12" t="s">
        <v>26</v>
      </c>
      <c r="X25" s="12" t="s">
        <v>26</v>
      </c>
      <c r="Y25" s="12">
        <v>1</v>
      </c>
      <c r="Z25" s="12">
        <v>1</v>
      </c>
      <c r="AA25" s="12" t="s">
        <v>26</v>
      </c>
      <c r="AB25" s="12" t="s">
        <v>26</v>
      </c>
      <c r="AC25" s="12">
        <v>2</v>
      </c>
      <c r="AD25" s="12">
        <v>2</v>
      </c>
      <c r="AE25" s="12">
        <v>2</v>
      </c>
      <c r="AF25" s="3" t="s">
        <v>51</v>
      </c>
    </row>
    <row r="26" spans="1:33" x14ac:dyDescent="0.2">
      <c r="A26" s="2" t="s">
        <v>39</v>
      </c>
      <c r="B26" s="12" t="s">
        <v>17</v>
      </c>
      <c r="C26" s="12" t="s">
        <v>17</v>
      </c>
      <c r="D26" s="12" t="s">
        <v>17</v>
      </c>
      <c r="E26" s="12" t="s">
        <v>17</v>
      </c>
      <c r="F26" s="12" t="s">
        <v>17</v>
      </c>
      <c r="G26" s="12" t="s">
        <v>17</v>
      </c>
      <c r="H26" s="12" t="s">
        <v>17</v>
      </c>
      <c r="I26" s="12" t="s">
        <v>17</v>
      </c>
      <c r="J26" s="12" t="s">
        <v>17</v>
      </c>
      <c r="K26" s="12" t="s">
        <v>17</v>
      </c>
      <c r="L26" s="12" t="s">
        <v>17</v>
      </c>
      <c r="M26" s="12" t="s">
        <v>17</v>
      </c>
      <c r="N26" s="12" t="s">
        <v>17</v>
      </c>
      <c r="O26" s="12" t="s">
        <v>17</v>
      </c>
      <c r="P26" s="12">
        <v>7</v>
      </c>
      <c r="Q26" s="12">
        <v>9</v>
      </c>
      <c r="R26" s="12">
        <v>9</v>
      </c>
      <c r="S26" s="12">
        <v>4</v>
      </c>
      <c r="T26" s="12">
        <v>6</v>
      </c>
      <c r="U26" s="12">
        <v>9</v>
      </c>
      <c r="V26" s="12">
        <v>8</v>
      </c>
      <c r="W26" s="12">
        <v>7</v>
      </c>
      <c r="X26" s="12">
        <v>8</v>
      </c>
      <c r="Y26" s="12">
        <v>9</v>
      </c>
      <c r="Z26" s="12">
        <v>6</v>
      </c>
      <c r="AA26" s="12">
        <v>5</v>
      </c>
      <c r="AB26" s="12">
        <v>4</v>
      </c>
      <c r="AC26" s="12">
        <v>2</v>
      </c>
      <c r="AD26" s="12">
        <v>6</v>
      </c>
      <c r="AE26" s="12">
        <v>1</v>
      </c>
      <c r="AF26" s="3" t="s">
        <v>45</v>
      </c>
    </row>
    <row r="27" spans="1:33" x14ac:dyDescent="0.2">
      <c r="A27" s="22" t="s">
        <v>42</v>
      </c>
      <c r="B27" s="12" t="s">
        <v>17</v>
      </c>
      <c r="C27" s="12" t="s">
        <v>17</v>
      </c>
      <c r="D27" s="12" t="s">
        <v>17</v>
      </c>
      <c r="E27" s="12" t="s">
        <v>17</v>
      </c>
      <c r="F27" s="12" t="s">
        <v>17</v>
      </c>
      <c r="G27" s="12" t="s">
        <v>17</v>
      </c>
      <c r="H27" s="12" t="s">
        <v>17</v>
      </c>
      <c r="I27" s="12" t="s">
        <v>17</v>
      </c>
      <c r="J27" s="12" t="s">
        <v>17</v>
      </c>
      <c r="K27" s="12" t="s">
        <v>17</v>
      </c>
      <c r="L27" s="12" t="s">
        <v>17</v>
      </c>
      <c r="M27" s="12" t="s">
        <v>17</v>
      </c>
      <c r="N27" s="12" t="s">
        <v>17</v>
      </c>
      <c r="O27" s="12" t="s">
        <v>17</v>
      </c>
      <c r="P27" s="12" t="s">
        <v>17</v>
      </c>
      <c r="Q27" s="12" t="s">
        <v>17</v>
      </c>
      <c r="R27" s="12" t="s">
        <v>17</v>
      </c>
      <c r="S27" s="12" t="s">
        <v>17</v>
      </c>
      <c r="T27" s="12">
        <v>2</v>
      </c>
      <c r="U27" s="12">
        <v>2</v>
      </c>
      <c r="V27" s="12">
        <v>2</v>
      </c>
      <c r="W27" s="12">
        <v>1</v>
      </c>
      <c r="X27" s="12">
        <v>2</v>
      </c>
      <c r="Y27" s="12">
        <v>2</v>
      </c>
      <c r="Z27" s="12">
        <v>2</v>
      </c>
      <c r="AA27" s="12" t="s">
        <v>26</v>
      </c>
      <c r="AB27" s="12" t="s">
        <v>26</v>
      </c>
      <c r="AC27" s="12" t="s">
        <v>26</v>
      </c>
      <c r="AD27" s="12">
        <v>2</v>
      </c>
      <c r="AE27" s="12" t="s">
        <v>26</v>
      </c>
      <c r="AF27" s="3" t="s">
        <v>50</v>
      </c>
    </row>
    <row r="28" spans="1:33" x14ac:dyDescent="0.2">
      <c r="A28" s="22" t="s">
        <v>43</v>
      </c>
      <c r="B28" s="12" t="s">
        <v>17</v>
      </c>
      <c r="C28" s="12" t="s">
        <v>17</v>
      </c>
      <c r="D28" s="12" t="s">
        <v>17</v>
      </c>
      <c r="E28" s="12" t="s">
        <v>17</v>
      </c>
      <c r="F28" s="12" t="s">
        <v>17</v>
      </c>
      <c r="G28" s="12" t="s">
        <v>17</v>
      </c>
      <c r="H28" s="12" t="s">
        <v>17</v>
      </c>
      <c r="I28" s="12" t="s">
        <v>17</v>
      </c>
      <c r="J28" s="12" t="s">
        <v>17</v>
      </c>
      <c r="K28" s="12" t="s">
        <v>17</v>
      </c>
      <c r="L28" s="12" t="s">
        <v>17</v>
      </c>
      <c r="M28" s="12" t="s">
        <v>17</v>
      </c>
      <c r="N28" s="12" t="s">
        <v>17</v>
      </c>
      <c r="O28" s="12" t="s">
        <v>17</v>
      </c>
      <c r="P28" s="12" t="s">
        <v>17</v>
      </c>
      <c r="Q28" s="12" t="s">
        <v>17</v>
      </c>
      <c r="R28" s="12" t="s">
        <v>17</v>
      </c>
      <c r="S28" s="12" t="s">
        <v>17</v>
      </c>
      <c r="T28" s="12">
        <v>4</v>
      </c>
      <c r="U28" s="12">
        <v>7</v>
      </c>
      <c r="V28" s="12">
        <v>6</v>
      </c>
      <c r="W28" s="12">
        <v>6</v>
      </c>
      <c r="X28" s="12">
        <v>6</v>
      </c>
      <c r="Y28" s="12">
        <v>7</v>
      </c>
      <c r="Z28" s="12">
        <v>4</v>
      </c>
      <c r="AA28" s="12">
        <v>5</v>
      </c>
      <c r="AB28" s="12">
        <v>4</v>
      </c>
      <c r="AC28" s="12">
        <v>2</v>
      </c>
      <c r="AD28" s="12">
        <v>4</v>
      </c>
      <c r="AE28" s="12">
        <v>1</v>
      </c>
      <c r="AF28" s="3" t="s">
        <v>51</v>
      </c>
    </row>
    <row r="29" spans="1:33" x14ac:dyDescent="0.2">
      <c r="A29" s="2" t="s">
        <v>63</v>
      </c>
      <c r="B29" s="12" t="s">
        <v>17</v>
      </c>
      <c r="C29" s="12" t="s">
        <v>17</v>
      </c>
      <c r="D29" s="12" t="s">
        <v>17</v>
      </c>
      <c r="E29" s="12" t="s">
        <v>17</v>
      </c>
      <c r="F29" s="12" t="s">
        <v>17</v>
      </c>
      <c r="G29" s="12" t="s">
        <v>17</v>
      </c>
      <c r="H29" s="12" t="s">
        <v>17</v>
      </c>
      <c r="I29" s="12" t="s">
        <v>17</v>
      </c>
      <c r="J29" s="12" t="s">
        <v>17</v>
      </c>
      <c r="K29" s="12" t="s">
        <v>17</v>
      </c>
      <c r="L29" s="12" t="s">
        <v>17</v>
      </c>
      <c r="M29" s="12" t="s">
        <v>17</v>
      </c>
      <c r="N29" s="12" t="s">
        <v>17</v>
      </c>
      <c r="O29" s="12" t="s">
        <v>17</v>
      </c>
      <c r="P29" s="12" t="s">
        <v>17</v>
      </c>
      <c r="Q29" s="12" t="s">
        <v>17</v>
      </c>
      <c r="R29" s="12" t="s">
        <v>17</v>
      </c>
      <c r="S29" s="12" t="s">
        <v>17</v>
      </c>
      <c r="T29" s="12" t="s">
        <v>17</v>
      </c>
      <c r="U29" s="12" t="s">
        <v>17</v>
      </c>
      <c r="V29" s="12" t="s">
        <v>17</v>
      </c>
      <c r="W29" s="12" t="s">
        <v>17</v>
      </c>
      <c r="X29" s="12" t="s">
        <v>17</v>
      </c>
      <c r="Y29" s="12">
        <v>1</v>
      </c>
      <c r="Z29" s="12" t="s">
        <v>26</v>
      </c>
      <c r="AA29" s="12" t="s">
        <v>26</v>
      </c>
      <c r="AB29" s="12" t="s">
        <v>26</v>
      </c>
      <c r="AC29" s="12" t="s">
        <v>26</v>
      </c>
      <c r="AD29" s="12" t="s">
        <v>26</v>
      </c>
      <c r="AE29" s="12" t="s">
        <v>26</v>
      </c>
      <c r="AF29" s="3" t="s">
        <v>58</v>
      </c>
    </row>
    <row r="30" spans="1:33" x14ac:dyDescent="0.2">
      <c r="A30" s="22" t="s">
        <v>42</v>
      </c>
      <c r="B30" s="12" t="s">
        <v>17</v>
      </c>
      <c r="C30" s="12" t="s">
        <v>17</v>
      </c>
      <c r="D30" s="12" t="s">
        <v>17</v>
      </c>
      <c r="E30" s="12" t="s">
        <v>17</v>
      </c>
      <c r="F30" s="12" t="s">
        <v>17</v>
      </c>
      <c r="G30" s="12" t="s">
        <v>17</v>
      </c>
      <c r="H30" s="12" t="s">
        <v>17</v>
      </c>
      <c r="I30" s="12" t="s">
        <v>17</v>
      </c>
      <c r="J30" s="12" t="s">
        <v>17</v>
      </c>
      <c r="K30" s="12" t="s">
        <v>17</v>
      </c>
      <c r="L30" s="12" t="s">
        <v>17</v>
      </c>
      <c r="M30" s="12" t="s">
        <v>17</v>
      </c>
      <c r="N30" s="12" t="s">
        <v>17</v>
      </c>
      <c r="O30" s="12" t="s">
        <v>17</v>
      </c>
      <c r="P30" s="12" t="s">
        <v>17</v>
      </c>
      <c r="Q30" s="12" t="s">
        <v>17</v>
      </c>
      <c r="R30" s="12" t="s">
        <v>17</v>
      </c>
      <c r="S30" s="12" t="s">
        <v>17</v>
      </c>
      <c r="T30" s="12" t="s">
        <v>17</v>
      </c>
      <c r="U30" s="12" t="s">
        <v>17</v>
      </c>
      <c r="V30" s="12" t="s">
        <v>17</v>
      </c>
      <c r="W30" s="12" t="s">
        <v>17</v>
      </c>
      <c r="X30" s="12" t="s">
        <v>17</v>
      </c>
      <c r="Y30" s="12">
        <v>1</v>
      </c>
      <c r="Z30" s="12" t="s">
        <v>26</v>
      </c>
      <c r="AA30" s="12" t="s">
        <v>26</v>
      </c>
      <c r="AB30" s="12" t="s">
        <v>26</v>
      </c>
      <c r="AC30" s="12" t="s">
        <v>26</v>
      </c>
      <c r="AD30" s="12" t="s">
        <v>26</v>
      </c>
      <c r="AE30" s="12" t="s">
        <v>26</v>
      </c>
      <c r="AF30" s="3" t="s">
        <v>50</v>
      </c>
    </row>
    <row r="31" spans="1:33" x14ac:dyDescent="0.2">
      <c r="A31" s="22" t="s">
        <v>43</v>
      </c>
      <c r="B31" s="12" t="s">
        <v>17</v>
      </c>
      <c r="C31" s="12" t="s">
        <v>17</v>
      </c>
      <c r="D31" s="12" t="s">
        <v>17</v>
      </c>
      <c r="E31" s="12" t="s">
        <v>17</v>
      </c>
      <c r="F31" s="12" t="s">
        <v>17</v>
      </c>
      <c r="G31" s="12" t="s">
        <v>17</v>
      </c>
      <c r="H31" s="12" t="s">
        <v>17</v>
      </c>
      <c r="I31" s="12" t="s">
        <v>17</v>
      </c>
      <c r="J31" s="12" t="s">
        <v>17</v>
      </c>
      <c r="K31" s="12" t="s">
        <v>17</v>
      </c>
      <c r="L31" s="12" t="s">
        <v>17</v>
      </c>
      <c r="M31" s="12" t="s">
        <v>17</v>
      </c>
      <c r="N31" s="12" t="s">
        <v>17</v>
      </c>
      <c r="O31" s="12" t="s">
        <v>17</v>
      </c>
      <c r="P31" s="12" t="s">
        <v>17</v>
      </c>
      <c r="Q31" s="12" t="s">
        <v>17</v>
      </c>
      <c r="R31" s="12" t="s">
        <v>17</v>
      </c>
      <c r="S31" s="12" t="s">
        <v>17</v>
      </c>
      <c r="T31" s="12" t="s">
        <v>17</v>
      </c>
      <c r="U31" s="12" t="s">
        <v>17</v>
      </c>
      <c r="V31" s="12" t="s">
        <v>17</v>
      </c>
      <c r="W31" s="12" t="s">
        <v>17</v>
      </c>
      <c r="X31" s="12" t="s">
        <v>17</v>
      </c>
      <c r="Y31" s="12" t="s">
        <v>26</v>
      </c>
      <c r="Z31" s="12" t="s">
        <v>26</v>
      </c>
      <c r="AA31" s="12" t="s">
        <v>26</v>
      </c>
      <c r="AB31" s="12" t="s">
        <v>26</v>
      </c>
      <c r="AC31" s="12" t="s">
        <v>26</v>
      </c>
      <c r="AD31" s="12" t="s">
        <v>26</v>
      </c>
      <c r="AE31" s="12" t="s">
        <v>26</v>
      </c>
      <c r="AF31" s="3" t="s">
        <v>51</v>
      </c>
    </row>
    <row r="32" spans="1:33" x14ac:dyDescent="0.2">
      <c r="A32" s="2" t="s">
        <v>40</v>
      </c>
      <c r="B32" s="12" t="s">
        <v>17</v>
      </c>
      <c r="C32" s="12" t="s">
        <v>17</v>
      </c>
      <c r="D32" s="12" t="s">
        <v>17</v>
      </c>
      <c r="E32" s="12" t="s">
        <v>17</v>
      </c>
      <c r="F32" s="12" t="s">
        <v>17</v>
      </c>
      <c r="G32" s="12" t="s">
        <v>17</v>
      </c>
      <c r="H32" s="12" t="s">
        <v>17</v>
      </c>
      <c r="I32" s="12" t="s">
        <v>17</v>
      </c>
      <c r="J32" s="12" t="s">
        <v>17</v>
      </c>
      <c r="K32" s="12" t="s">
        <v>17</v>
      </c>
      <c r="L32" s="12" t="s">
        <v>17</v>
      </c>
      <c r="M32" s="12" t="s">
        <v>17</v>
      </c>
      <c r="N32" s="12" t="s">
        <v>17</v>
      </c>
      <c r="O32" s="12" t="s">
        <v>17</v>
      </c>
      <c r="P32" s="12" t="s">
        <v>17</v>
      </c>
      <c r="Q32" s="12">
        <v>10</v>
      </c>
      <c r="R32" s="12">
        <v>16</v>
      </c>
      <c r="S32" s="12">
        <v>10</v>
      </c>
      <c r="T32" s="12">
        <v>13</v>
      </c>
      <c r="U32" s="12">
        <v>32</v>
      </c>
      <c r="V32" s="12">
        <v>15</v>
      </c>
      <c r="W32" s="12">
        <v>5</v>
      </c>
      <c r="X32" s="12">
        <v>10</v>
      </c>
      <c r="Y32" s="12">
        <v>14</v>
      </c>
      <c r="Z32" s="12">
        <v>9</v>
      </c>
      <c r="AA32" s="12">
        <v>6</v>
      </c>
      <c r="AB32" s="12">
        <v>11</v>
      </c>
      <c r="AC32" s="12">
        <v>5</v>
      </c>
      <c r="AD32" s="12">
        <v>8</v>
      </c>
      <c r="AE32" s="12">
        <v>1</v>
      </c>
      <c r="AF32" s="3" t="s">
        <v>46</v>
      </c>
    </row>
    <row r="33" spans="1:32" x14ac:dyDescent="0.2">
      <c r="A33" s="22" t="s">
        <v>42</v>
      </c>
      <c r="B33" s="12" t="s">
        <v>17</v>
      </c>
      <c r="C33" s="12" t="s">
        <v>17</v>
      </c>
      <c r="D33" s="12" t="s">
        <v>17</v>
      </c>
      <c r="E33" s="12" t="s">
        <v>17</v>
      </c>
      <c r="F33" s="12" t="s">
        <v>17</v>
      </c>
      <c r="G33" s="12" t="s">
        <v>17</v>
      </c>
      <c r="H33" s="12" t="s">
        <v>17</v>
      </c>
      <c r="I33" s="12" t="s">
        <v>17</v>
      </c>
      <c r="J33" s="12" t="s">
        <v>17</v>
      </c>
      <c r="K33" s="12" t="s">
        <v>17</v>
      </c>
      <c r="L33" s="12" t="s">
        <v>17</v>
      </c>
      <c r="M33" s="12" t="s">
        <v>17</v>
      </c>
      <c r="N33" s="12" t="s">
        <v>17</v>
      </c>
      <c r="O33" s="12" t="s">
        <v>17</v>
      </c>
      <c r="P33" s="12" t="s">
        <v>17</v>
      </c>
      <c r="Q33" s="12" t="s">
        <v>17</v>
      </c>
      <c r="R33" s="12" t="s">
        <v>17</v>
      </c>
      <c r="S33" s="12" t="s">
        <v>17</v>
      </c>
      <c r="T33" s="12">
        <v>6</v>
      </c>
      <c r="U33" s="12">
        <v>6</v>
      </c>
      <c r="V33" s="12">
        <v>6</v>
      </c>
      <c r="W33" s="12">
        <v>1</v>
      </c>
      <c r="X33" s="12">
        <v>4</v>
      </c>
      <c r="Y33" s="12">
        <v>3</v>
      </c>
      <c r="Z33" s="12">
        <v>1</v>
      </c>
      <c r="AA33" s="12" t="s">
        <v>26</v>
      </c>
      <c r="AB33" s="12">
        <v>2</v>
      </c>
      <c r="AC33" s="12">
        <v>1</v>
      </c>
      <c r="AD33" s="12">
        <v>2</v>
      </c>
      <c r="AE33" s="12" t="s">
        <v>26</v>
      </c>
      <c r="AF33" s="3" t="s">
        <v>50</v>
      </c>
    </row>
    <row r="34" spans="1:32" x14ac:dyDescent="0.2">
      <c r="A34" s="22" t="s">
        <v>43</v>
      </c>
      <c r="B34" s="12" t="s">
        <v>17</v>
      </c>
      <c r="C34" s="12" t="s">
        <v>17</v>
      </c>
      <c r="D34" s="12" t="s">
        <v>17</v>
      </c>
      <c r="E34" s="12" t="s">
        <v>17</v>
      </c>
      <c r="F34" s="12" t="s">
        <v>17</v>
      </c>
      <c r="G34" s="12" t="s">
        <v>17</v>
      </c>
      <c r="H34" s="12" t="s">
        <v>17</v>
      </c>
      <c r="I34" s="12" t="s">
        <v>17</v>
      </c>
      <c r="J34" s="12" t="s">
        <v>17</v>
      </c>
      <c r="K34" s="12" t="s">
        <v>17</v>
      </c>
      <c r="L34" s="12" t="s">
        <v>17</v>
      </c>
      <c r="M34" s="12" t="s">
        <v>17</v>
      </c>
      <c r="N34" s="12" t="s">
        <v>17</v>
      </c>
      <c r="O34" s="12" t="s">
        <v>17</v>
      </c>
      <c r="P34" s="12" t="s">
        <v>17</v>
      </c>
      <c r="Q34" s="12" t="s">
        <v>17</v>
      </c>
      <c r="R34" s="12" t="s">
        <v>17</v>
      </c>
      <c r="S34" s="12" t="s">
        <v>17</v>
      </c>
      <c r="T34" s="12">
        <v>7</v>
      </c>
      <c r="U34" s="12">
        <v>26</v>
      </c>
      <c r="V34" s="12">
        <v>9</v>
      </c>
      <c r="W34" s="12">
        <v>4</v>
      </c>
      <c r="X34" s="12">
        <v>6</v>
      </c>
      <c r="Y34" s="12">
        <v>11</v>
      </c>
      <c r="Z34" s="12">
        <v>8</v>
      </c>
      <c r="AA34" s="12">
        <v>6</v>
      </c>
      <c r="AB34" s="12">
        <v>9</v>
      </c>
      <c r="AC34" s="12">
        <v>4</v>
      </c>
      <c r="AD34" s="12">
        <v>6</v>
      </c>
      <c r="AE34" s="12">
        <v>1</v>
      </c>
      <c r="AF34" s="3" t="s">
        <v>51</v>
      </c>
    </row>
    <row r="35" spans="1:32" x14ac:dyDescent="0.2">
      <c r="A35" s="2" t="s">
        <v>15</v>
      </c>
      <c r="B35" s="12">
        <v>25</v>
      </c>
      <c r="C35" s="12">
        <v>30</v>
      </c>
      <c r="D35" s="12">
        <v>16</v>
      </c>
      <c r="E35" s="12">
        <v>16</v>
      </c>
      <c r="F35" s="12">
        <v>17</v>
      </c>
      <c r="G35" s="12">
        <v>16</v>
      </c>
      <c r="H35" s="12">
        <v>14</v>
      </c>
      <c r="I35" s="12">
        <v>24</v>
      </c>
      <c r="J35" s="12">
        <v>21</v>
      </c>
      <c r="K35" s="12">
        <v>19</v>
      </c>
      <c r="L35" s="12">
        <v>14</v>
      </c>
      <c r="M35" s="12">
        <v>15</v>
      </c>
      <c r="N35" s="12">
        <v>19</v>
      </c>
      <c r="O35" s="12">
        <v>21</v>
      </c>
      <c r="P35" s="12">
        <v>14</v>
      </c>
      <c r="Q35" s="12" t="s">
        <v>26</v>
      </c>
      <c r="R35" s="12" t="s">
        <v>26</v>
      </c>
      <c r="S35" s="12">
        <v>1</v>
      </c>
      <c r="T35" s="12" t="s">
        <v>26</v>
      </c>
      <c r="U35" s="12" t="s">
        <v>26</v>
      </c>
      <c r="V35" s="12" t="s">
        <v>26</v>
      </c>
      <c r="W35" s="12">
        <v>2</v>
      </c>
      <c r="X35" s="12" t="s">
        <v>26</v>
      </c>
      <c r="Y35" s="12" t="s">
        <v>26</v>
      </c>
      <c r="Z35" s="12" t="s">
        <v>26</v>
      </c>
      <c r="AA35" s="12">
        <v>2</v>
      </c>
      <c r="AB35" s="12" t="s">
        <v>26</v>
      </c>
      <c r="AC35" s="12" t="s">
        <v>26</v>
      </c>
      <c r="AD35" s="12" t="s">
        <v>26</v>
      </c>
      <c r="AE35" s="12" t="s">
        <v>26</v>
      </c>
      <c r="AF35" s="3" t="s">
        <v>16</v>
      </c>
    </row>
    <row r="36" spans="1:32" x14ac:dyDescent="0.2">
      <c r="A36" s="22" t="s">
        <v>42</v>
      </c>
      <c r="B36" s="12" t="s">
        <v>17</v>
      </c>
      <c r="C36" s="12" t="s">
        <v>17</v>
      </c>
      <c r="D36" s="12" t="s">
        <v>17</v>
      </c>
      <c r="E36" s="12" t="s">
        <v>17</v>
      </c>
      <c r="F36" s="12" t="s">
        <v>17</v>
      </c>
      <c r="G36" s="12" t="s">
        <v>17</v>
      </c>
      <c r="H36" s="12" t="s">
        <v>17</v>
      </c>
      <c r="I36" s="12" t="s">
        <v>17</v>
      </c>
      <c r="J36" s="12" t="s">
        <v>17</v>
      </c>
      <c r="K36" s="12" t="s">
        <v>17</v>
      </c>
      <c r="L36" s="12" t="s">
        <v>17</v>
      </c>
      <c r="M36" s="12" t="s">
        <v>17</v>
      </c>
      <c r="N36" s="12" t="s">
        <v>17</v>
      </c>
      <c r="O36" s="12" t="s">
        <v>17</v>
      </c>
      <c r="P36" s="12" t="s">
        <v>17</v>
      </c>
      <c r="Q36" s="12" t="s">
        <v>17</v>
      </c>
      <c r="R36" s="12" t="s">
        <v>17</v>
      </c>
      <c r="S36" s="12" t="s">
        <v>17</v>
      </c>
      <c r="T36" s="12" t="s">
        <v>26</v>
      </c>
      <c r="U36" s="12" t="s">
        <v>26</v>
      </c>
      <c r="V36" s="12" t="s">
        <v>26</v>
      </c>
      <c r="W36" s="12">
        <v>1</v>
      </c>
      <c r="X36" s="12" t="s">
        <v>26</v>
      </c>
      <c r="Y36" s="12" t="s">
        <v>26</v>
      </c>
      <c r="Z36" s="12" t="s">
        <v>26</v>
      </c>
      <c r="AA36" s="12" t="s">
        <v>26</v>
      </c>
      <c r="AB36" s="12" t="s">
        <v>26</v>
      </c>
      <c r="AC36" s="12" t="s">
        <v>26</v>
      </c>
      <c r="AD36" s="12" t="s">
        <v>26</v>
      </c>
      <c r="AE36" s="12" t="s">
        <v>26</v>
      </c>
      <c r="AF36" s="3" t="s">
        <v>50</v>
      </c>
    </row>
    <row r="37" spans="1:32" x14ac:dyDescent="0.2">
      <c r="A37" s="22" t="s">
        <v>43</v>
      </c>
      <c r="B37" s="12" t="s">
        <v>17</v>
      </c>
      <c r="C37" s="12" t="s">
        <v>17</v>
      </c>
      <c r="D37" s="12" t="s">
        <v>17</v>
      </c>
      <c r="E37" s="12" t="s">
        <v>17</v>
      </c>
      <c r="F37" s="12" t="s">
        <v>17</v>
      </c>
      <c r="G37" s="12" t="s">
        <v>17</v>
      </c>
      <c r="H37" s="12" t="s">
        <v>17</v>
      </c>
      <c r="I37" s="12" t="s">
        <v>17</v>
      </c>
      <c r="J37" s="12" t="s">
        <v>17</v>
      </c>
      <c r="K37" s="12" t="s">
        <v>17</v>
      </c>
      <c r="L37" s="12" t="s">
        <v>17</v>
      </c>
      <c r="M37" s="12" t="s">
        <v>17</v>
      </c>
      <c r="N37" s="12" t="s">
        <v>17</v>
      </c>
      <c r="O37" s="12" t="s">
        <v>17</v>
      </c>
      <c r="P37" s="12" t="s">
        <v>17</v>
      </c>
      <c r="Q37" s="12" t="s">
        <v>17</v>
      </c>
      <c r="R37" s="12" t="s">
        <v>17</v>
      </c>
      <c r="S37" s="12" t="s">
        <v>17</v>
      </c>
      <c r="T37" s="12" t="s">
        <v>26</v>
      </c>
      <c r="U37" s="12" t="s">
        <v>26</v>
      </c>
      <c r="V37" s="12" t="s">
        <v>26</v>
      </c>
      <c r="W37" s="12">
        <v>1</v>
      </c>
      <c r="X37" s="12" t="s">
        <v>26</v>
      </c>
      <c r="Y37" s="12" t="s">
        <v>26</v>
      </c>
      <c r="Z37" s="12" t="s">
        <v>26</v>
      </c>
      <c r="AA37" s="12">
        <v>2</v>
      </c>
      <c r="AB37" s="12" t="s">
        <v>26</v>
      </c>
      <c r="AC37" s="12" t="s">
        <v>26</v>
      </c>
      <c r="AD37" s="12" t="s">
        <v>26</v>
      </c>
      <c r="AE37" s="12" t="s">
        <v>26</v>
      </c>
      <c r="AF37" s="3" t="s">
        <v>51</v>
      </c>
    </row>
    <row r="38" spans="1:32" x14ac:dyDescent="0.2">
      <c r="A38" s="8" t="s">
        <v>9</v>
      </c>
      <c r="B38" s="15">
        <f t="shared" ref="B38:X38" si="2">IF(SUM(B20,B23,B26,B32,B35)&gt;0,SUM(B20,B23,B26,B32,B35),"–")</f>
        <v>26</v>
      </c>
      <c r="C38" s="15">
        <f t="shared" si="2"/>
        <v>31</v>
      </c>
      <c r="D38" s="15">
        <f t="shared" si="2"/>
        <v>19</v>
      </c>
      <c r="E38" s="15">
        <f t="shared" si="2"/>
        <v>18</v>
      </c>
      <c r="F38" s="15">
        <f t="shared" si="2"/>
        <v>19</v>
      </c>
      <c r="G38" s="15">
        <f t="shared" si="2"/>
        <v>16</v>
      </c>
      <c r="H38" s="15">
        <f t="shared" si="2"/>
        <v>24</v>
      </c>
      <c r="I38" s="15">
        <f t="shared" si="2"/>
        <v>25</v>
      </c>
      <c r="J38" s="15">
        <f t="shared" si="2"/>
        <v>22</v>
      </c>
      <c r="K38" s="15">
        <f t="shared" si="2"/>
        <v>19</v>
      </c>
      <c r="L38" s="15">
        <f t="shared" si="2"/>
        <v>15</v>
      </c>
      <c r="M38" s="15">
        <f t="shared" si="2"/>
        <v>18</v>
      </c>
      <c r="N38" s="15">
        <f t="shared" si="2"/>
        <v>20</v>
      </c>
      <c r="O38" s="15">
        <f t="shared" si="2"/>
        <v>26</v>
      </c>
      <c r="P38" s="15">
        <f t="shared" si="2"/>
        <v>21</v>
      </c>
      <c r="Q38" s="15">
        <f t="shared" si="2"/>
        <v>19</v>
      </c>
      <c r="R38" s="15">
        <f t="shared" si="2"/>
        <v>25</v>
      </c>
      <c r="S38" s="15">
        <f t="shared" si="2"/>
        <v>15</v>
      </c>
      <c r="T38" s="15">
        <f t="shared" si="2"/>
        <v>19</v>
      </c>
      <c r="U38" s="15">
        <f t="shared" si="2"/>
        <v>45</v>
      </c>
      <c r="V38" s="15">
        <f t="shared" si="2"/>
        <v>25</v>
      </c>
      <c r="W38" s="15">
        <f t="shared" si="2"/>
        <v>15</v>
      </c>
      <c r="X38" s="15">
        <f t="shared" si="2"/>
        <v>18</v>
      </c>
      <c r="Y38" s="15">
        <f t="shared" ref="Y38:AD40" si="3">IF(SUM(Y20,Y23,Y26,Y29,Y32,Y35)&gt;0,SUM(Y20,Y23,Y26,Y29,Y32,Y35),"–")</f>
        <v>25</v>
      </c>
      <c r="Z38" s="15">
        <f t="shared" si="3"/>
        <v>16</v>
      </c>
      <c r="AA38" s="15">
        <f t="shared" si="3"/>
        <v>13</v>
      </c>
      <c r="AB38" s="15">
        <f t="shared" si="3"/>
        <v>15</v>
      </c>
      <c r="AC38" s="15">
        <f t="shared" si="3"/>
        <v>9</v>
      </c>
      <c r="AD38" s="15">
        <f t="shared" si="3"/>
        <v>16</v>
      </c>
      <c r="AE38" s="15">
        <f t="shared" ref="AE38" si="4">IF(SUM(AE20,AE23,AE26,AE29,AE32,AE35)&gt;0,SUM(AE20,AE23,AE26,AE29,AE32,AE35),"–")</f>
        <v>4</v>
      </c>
      <c r="AF38" s="9" t="s">
        <v>57</v>
      </c>
    </row>
    <row r="39" spans="1:32" x14ac:dyDescent="0.2">
      <c r="A39" s="8" t="s">
        <v>42</v>
      </c>
      <c r="B39" s="15" t="s">
        <v>17</v>
      </c>
      <c r="C39" s="15" t="s">
        <v>17</v>
      </c>
      <c r="D39" s="15" t="s">
        <v>17</v>
      </c>
      <c r="E39" s="15" t="s">
        <v>17</v>
      </c>
      <c r="F39" s="15" t="s">
        <v>17</v>
      </c>
      <c r="G39" s="15" t="s">
        <v>17</v>
      </c>
      <c r="H39" s="15" t="s">
        <v>17</v>
      </c>
      <c r="I39" s="15" t="s">
        <v>17</v>
      </c>
      <c r="J39" s="15" t="s">
        <v>17</v>
      </c>
      <c r="K39" s="15" t="s">
        <v>17</v>
      </c>
      <c r="L39" s="15" t="s">
        <v>17</v>
      </c>
      <c r="M39" s="15" t="s">
        <v>17</v>
      </c>
      <c r="N39" s="15" t="s">
        <v>17</v>
      </c>
      <c r="O39" s="15" t="s">
        <v>17</v>
      </c>
      <c r="P39" s="15" t="s">
        <v>17</v>
      </c>
      <c r="Q39" s="15" t="s">
        <v>17</v>
      </c>
      <c r="R39" s="15" t="s">
        <v>17</v>
      </c>
      <c r="S39" s="15" t="s">
        <v>17</v>
      </c>
      <c r="T39" s="15">
        <f t="shared" ref="T39:X40" si="5">IF(SUM(T21,T24,T27,T33,T36)&gt;0,SUM(T21,T24,T27,T33,T36),"–")</f>
        <v>8</v>
      </c>
      <c r="U39" s="15">
        <f t="shared" si="5"/>
        <v>10</v>
      </c>
      <c r="V39" s="15">
        <f t="shared" si="5"/>
        <v>8</v>
      </c>
      <c r="W39" s="15">
        <f t="shared" si="5"/>
        <v>4</v>
      </c>
      <c r="X39" s="15">
        <f t="shared" si="5"/>
        <v>6</v>
      </c>
      <c r="Y39" s="15">
        <f t="shared" si="3"/>
        <v>6</v>
      </c>
      <c r="Z39" s="15">
        <f t="shared" si="3"/>
        <v>3</v>
      </c>
      <c r="AA39" s="15" t="str">
        <f t="shared" ref="AA39:AD39" si="6">IF(SUM(AA21,AA24,AA27,AA30,AA33,AA36)&gt;0,SUM(AA21,AA24,AA27,AA30,AA33,AA36),"–")</f>
        <v>–</v>
      </c>
      <c r="AB39" s="15">
        <f t="shared" si="6"/>
        <v>2</v>
      </c>
      <c r="AC39" s="15">
        <f t="shared" si="6"/>
        <v>1</v>
      </c>
      <c r="AD39" s="15">
        <f t="shared" si="6"/>
        <v>4</v>
      </c>
      <c r="AE39" s="15" t="str">
        <f t="shared" ref="AE39" si="7">IF(SUM(AE21,AE24,AE27,AE30,AE33,AE36)&gt;0,SUM(AE21,AE24,AE27,AE30,AE33,AE36),"–")</f>
        <v>–</v>
      </c>
      <c r="AF39" s="9" t="s">
        <v>52</v>
      </c>
    </row>
    <row r="40" spans="1:32" x14ac:dyDescent="0.2">
      <c r="A40" s="8" t="s">
        <v>43</v>
      </c>
      <c r="B40" s="15" t="s">
        <v>17</v>
      </c>
      <c r="C40" s="15" t="s">
        <v>17</v>
      </c>
      <c r="D40" s="15" t="s">
        <v>17</v>
      </c>
      <c r="E40" s="15" t="s">
        <v>17</v>
      </c>
      <c r="F40" s="15" t="s">
        <v>17</v>
      </c>
      <c r="G40" s="15" t="s">
        <v>17</v>
      </c>
      <c r="H40" s="15" t="s">
        <v>17</v>
      </c>
      <c r="I40" s="15" t="s">
        <v>17</v>
      </c>
      <c r="J40" s="15" t="s">
        <v>17</v>
      </c>
      <c r="K40" s="15" t="s">
        <v>17</v>
      </c>
      <c r="L40" s="15" t="s">
        <v>17</v>
      </c>
      <c r="M40" s="15" t="s">
        <v>17</v>
      </c>
      <c r="N40" s="15" t="s">
        <v>17</v>
      </c>
      <c r="O40" s="15" t="s">
        <v>17</v>
      </c>
      <c r="P40" s="15" t="s">
        <v>17</v>
      </c>
      <c r="Q40" s="15" t="s">
        <v>17</v>
      </c>
      <c r="R40" s="15" t="s">
        <v>17</v>
      </c>
      <c r="S40" s="15" t="s">
        <v>17</v>
      </c>
      <c r="T40" s="15">
        <f t="shared" si="5"/>
        <v>11</v>
      </c>
      <c r="U40" s="15">
        <f t="shared" si="5"/>
        <v>35</v>
      </c>
      <c r="V40" s="15">
        <f t="shared" si="5"/>
        <v>17</v>
      </c>
      <c r="W40" s="15">
        <f t="shared" si="5"/>
        <v>11</v>
      </c>
      <c r="X40" s="15">
        <f t="shared" si="5"/>
        <v>12</v>
      </c>
      <c r="Y40" s="15">
        <f t="shared" si="3"/>
        <v>19</v>
      </c>
      <c r="Z40" s="15">
        <f t="shared" si="3"/>
        <v>13</v>
      </c>
      <c r="AA40" s="15">
        <f t="shared" ref="AA40:AD40" si="8">IF(SUM(AA22,AA25,AA28,AA31,AA34,AA37)&gt;0,SUM(AA22,AA25,AA28,AA31,AA34,AA37),"–")</f>
        <v>13</v>
      </c>
      <c r="AB40" s="15">
        <f t="shared" si="8"/>
        <v>13</v>
      </c>
      <c r="AC40" s="15">
        <f t="shared" si="8"/>
        <v>8</v>
      </c>
      <c r="AD40" s="15">
        <f t="shared" si="8"/>
        <v>12</v>
      </c>
      <c r="AE40" s="15">
        <f t="shared" ref="AE40" si="9">IF(SUM(AE22,AE25,AE28,AE31,AE34,AE37)&gt;0,SUM(AE22,AE25,AE28,AE31,AE34,AE37),"–")</f>
        <v>4</v>
      </c>
      <c r="AF40" s="9" t="s">
        <v>53</v>
      </c>
    </row>
    <row r="41" spans="1:32" x14ac:dyDescent="0.2">
      <c r="A41" s="19" t="s">
        <v>41</v>
      </c>
      <c r="B41" s="23" t="s">
        <v>17</v>
      </c>
      <c r="C41" s="23" t="s">
        <v>17</v>
      </c>
      <c r="D41" s="23" t="s">
        <v>17</v>
      </c>
      <c r="E41" s="23">
        <v>27</v>
      </c>
      <c r="F41" s="23">
        <v>46</v>
      </c>
      <c r="G41" s="23" t="s">
        <v>17</v>
      </c>
      <c r="H41" s="23">
        <v>28</v>
      </c>
      <c r="I41" s="23">
        <v>45</v>
      </c>
      <c r="J41" s="23">
        <v>58</v>
      </c>
      <c r="K41" s="23">
        <v>53</v>
      </c>
      <c r="L41" s="23">
        <v>63</v>
      </c>
      <c r="M41" s="23">
        <v>63</v>
      </c>
      <c r="N41" s="23">
        <v>59</v>
      </c>
      <c r="O41" s="23">
        <v>58</v>
      </c>
      <c r="P41" s="23">
        <v>47</v>
      </c>
      <c r="Q41" s="23">
        <v>65</v>
      </c>
      <c r="R41" s="23">
        <v>76</v>
      </c>
      <c r="S41" s="23">
        <v>72</v>
      </c>
      <c r="T41" s="23">
        <v>65</v>
      </c>
      <c r="U41" s="23">
        <v>66</v>
      </c>
      <c r="V41" s="23">
        <v>57</v>
      </c>
      <c r="W41" s="23">
        <v>84</v>
      </c>
      <c r="X41" s="23">
        <v>93</v>
      </c>
      <c r="Y41" s="23">
        <v>78</v>
      </c>
      <c r="Z41" s="23">
        <v>87</v>
      </c>
      <c r="AA41" s="23">
        <v>70</v>
      </c>
      <c r="AB41" s="23">
        <v>51</v>
      </c>
      <c r="AC41" s="23">
        <v>80</v>
      </c>
      <c r="AD41" s="23">
        <v>86</v>
      </c>
      <c r="AE41" s="23">
        <v>70</v>
      </c>
      <c r="AF41" s="21" t="s">
        <v>44</v>
      </c>
    </row>
    <row r="42" spans="1:32" x14ac:dyDescent="0.2">
      <c r="A42" s="2" t="s">
        <v>42</v>
      </c>
      <c r="B42" s="12" t="s">
        <v>17</v>
      </c>
      <c r="C42" s="12" t="s">
        <v>17</v>
      </c>
      <c r="D42" s="12" t="s">
        <v>17</v>
      </c>
      <c r="E42" s="12" t="s">
        <v>17</v>
      </c>
      <c r="F42" s="12" t="s">
        <v>17</v>
      </c>
      <c r="G42" s="12" t="s">
        <v>17</v>
      </c>
      <c r="H42" s="12" t="s">
        <v>17</v>
      </c>
      <c r="I42" s="12" t="s">
        <v>17</v>
      </c>
      <c r="J42" s="12" t="s">
        <v>17</v>
      </c>
      <c r="K42" s="12" t="s">
        <v>17</v>
      </c>
      <c r="L42" s="12" t="s">
        <v>17</v>
      </c>
      <c r="M42" s="12" t="s">
        <v>17</v>
      </c>
      <c r="N42" s="12" t="s">
        <v>17</v>
      </c>
      <c r="O42" s="12" t="s">
        <v>17</v>
      </c>
      <c r="P42" s="12" t="s">
        <v>17</v>
      </c>
      <c r="Q42" s="12" t="s">
        <v>17</v>
      </c>
      <c r="R42" s="12" t="s">
        <v>17</v>
      </c>
      <c r="S42" s="12" t="s">
        <v>17</v>
      </c>
      <c r="T42" s="12">
        <v>30</v>
      </c>
      <c r="U42" s="12">
        <v>17</v>
      </c>
      <c r="V42" s="12">
        <v>17</v>
      </c>
      <c r="W42" s="12">
        <v>22</v>
      </c>
      <c r="X42" s="12">
        <v>35</v>
      </c>
      <c r="Y42" s="12">
        <v>26</v>
      </c>
      <c r="Z42" s="12">
        <v>21</v>
      </c>
      <c r="AA42" s="12">
        <v>24</v>
      </c>
      <c r="AB42" s="12">
        <v>18</v>
      </c>
      <c r="AC42" s="12">
        <v>25</v>
      </c>
      <c r="AD42" s="12">
        <v>31</v>
      </c>
      <c r="AE42" s="12">
        <v>20</v>
      </c>
      <c r="AF42" s="9" t="s">
        <v>52</v>
      </c>
    </row>
    <row r="43" spans="1:32" x14ac:dyDescent="0.2">
      <c r="A43" s="5" t="s">
        <v>43</v>
      </c>
      <c r="B43" s="31" t="s">
        <v>17</v>
      </c>
      <c r="C43" s="31" t="s">
        <v>17</v>
      </c>
      <c r="D43" s="31" t="s">
        <v>17</v>
      </c>
      <c r="E43" s="31" t="s">
        <v>17</v>
      </c>
      <c r="F43" s="31" t="s">
        <v>17</v>
      </c>
      <c r="G43" s="31" t="s">
        <v>17</v>
      </c>
      <c r="H43" s="31" t="s">
        <v>17</v>
      </c>
      <c r="I43" s="31" t="s">
        <v>17</v>
      </c>
      <c r="J43" s="31" t="s">
        <v>17</v>
      </c>
      <c r="K43" s="31" t="s">
        <v>17</v>
      </c>
      <c r="L43" s="31" t="s">
        <v>17</v>
      </c>
      <c r="M43" s="31" t="s">
        <v>17</v>
      </c>
      <c r="N43" s="31" t="s">
        <v>17</v>
      </c>
      <c r="O43" s="31" t="s">
        <v>17</v>
      </c>
      <c r="P43" s="31" t="s">
        <v>17</v>
      </c>
      <c r="Q43" s="31" t="s">
        <v>17</v>
      </c>
      <c r="R43" s="31" t="s">
        <v>17</v>
      </c>
      <c r="S43" s="31" t="s">
        <v>17</v>
      </c>
      <c r="T43" s="31">
        <v>35</v>
      </c>
      <c r="U43" s="31">
        <v>49</v>
      </c>
      <c r="V43" s="31">
        <v>40</v>
      </c>
      <c r="W43" s="31">
        <v>62</v>
      </c>
      <c r="X43" s="31">
        <v>58</v>
      </c>
      <c r="Y43" s="31">
        <v>52</v>
      </c>
      <c r="Z43" s="31">
        <v>66</v>
      </c>
      <c r="AA43" s="31">
        <v>46</v>
      </c>
      <c r="AB43" s="31">
        <v>33</v>
      </c>
      <c r="AC43" s="31">
        <v>55</v>
      </c>
      <c r="AD43" s="31">
        <v>55</v>
      </c>
      <c r="AE43" s="31">
        <v>50</v>
      </c>
      <c r="AF43" s="10" t="s">
        <v>53</v>
      </c>
    </row>
    <row r="44" spans="1:32" x14ac:dyDescent="0.2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32" x14ac:dyDescent="0.2">
      <c r="A45" s="19" t="s">
        <v>19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1" t="s">
        <v>59</v>
      </c>
    </row>
    <row r="46" spans="1:32" ht="6" customHeight="1" x14ac:dyDescent="0.2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2" x14ac:dyDescent="0.2">
      <c r="A47" s="2" t="s">
        <v>69</v>
      </c>
      <c r="B47" s="12">
        <v>14</v>
      </c>
      <c r="C47" s="12">
        <v>70</v>
      </c>
      <c r="D47" s="12">
        <v>3</v>
      </c>
      <c r="E47" s="12">
        <v>7</v>
      </c>
      <c r="F47" s="12">
        <v>4</v>
      </c>
      <c r="G47" s="12">
        <v>4</v>
      </c>
      <c r="H47" s="12">
        <v>3</v>
      </c>
      <c r="I47" s="12" t="s">
        <v>26</v>
      </c>
      <c r="J47" s="12">
        <v>1</v>
      </c>
      <c r="K47" s="12">
        <v>2</v>
      </c>
      <c r="L47" s="12">
        <v>1</v>
      </c>
      <c r="M47" s="12">
        <v>3</v>
      </c>
      <c r="N47" s="12">
        <v>8</v>
      </c>
      <c r="O47" s="12">
        <v>10</v>
      </c>
      <c r="P47" s="12">
        <v>1</v>
      </c>
      <c r="Q47" s="12">
        <v>1</v>
      </c>
      <c r="R47" s="12">
        <v>1</v>
      </c>
      <c r="S47" s="12">
        <v>3</v>
      </c>
      <c r="T47" s="12">
        <v>2</v>
      </c>
      <c r="U47" s="12">
        <v>10</v>
      </c>
      <c r="V47" s="12">
        <v>2</v>
      </c>
      <c r="W47" s="12">
        <v>1</v>
      </c>
      <c r="X47" s="12">
        <v>1</v>
      </c>
      <c r="Y47" s="34" t="s">
        <v>26</v>
      </c>
      <c r="Z47" s="32">
        <v>1</v>
      </c>
      <c r="AA47" s="34" t="s">
        <v>26</v>
      </c>
      <c r="AB47" s="34" t="s">
        <v>26</v>
      </c>
      <c r="AC47" s="34" t="s">
        <v>26</v>
      </c>
      <c r="AD47" s="32">
        <v>1</v>
      </c>
      <c r="AE47" s="35" t="s">
        <v>26</v>
      </c>
      <c r="AF47" s="3" t="s">
        <v>12</v>
      </c>
    </row>
    <row r="48" spans="1:32" x14ac:dyDescent="0.2">
      <c r="A48" s="22" t="s">
        <v>42</v>
      </c>
      <c r="B48" s="12" t="s">
        <v>17</v>
      </c>
      <c r="C48" s="12" t="s">
        <v>17</v>
      </c>
      <c r="D48" s="12" t="s">
        <v>17</v>
      </c>
      <c r="E48" s="12" t="s">
        <v>17</v>
      </c>
      <c r="F48" s="12" t="s">
        <v>17</v>
      </c>
      <c r="G48" s="12" t="s">
        <v>17</v>
      </c>
      <c r="H48" s="12" t="s">
        <v>17</v>
      </c>
      <c r="I48" s="12" t="s">
        <v>26</v>
      </c>
      <c r="J48" s="12" t="s">
        <v>17</v>
      </c>
      <c r="K48" s="12" t="s">
        <v>17</v>
      </c>
      <c r="L48" s="12" t="s">
        <v>17</v>
      </c>
      <c r="M48" s="12" t="s">
        <v>17</v>
      </c>
      <c r="N48" s="12" t="s">
        <v>17</v>
      </c>
      <c r="O48" s="12" t="s">
        <v>17</v>
      </c>
      <c r="P48" s="12" t="s">
        <v>17</v>
      </c>
      <c r="Q48" s="12" t="s">
        <v>17</v>
      </c>
      <c r="R48" s="12" t="s">
        <v>17</v>
      </c>
      <c r="S48" s="12" t="s">
        <v>17</v>
      </c>
      <c r="T48" s="12">
        <v>2</v>
      </c>
      <c r="U48" s="12">
        <v>6</v>
      </c>
      <c r="V48" s="12">
        <v>1</v>
      </c>
      <c r="W48" s="12" t="s">
        <v>26</v>
      </c>
      <c r="X48" s="12">
        <v>1</v>
      </c>
      <c r="Y48" s="34" t="s">
        <v>26</v>
      </c>
      <c r="Z48" s="32">
        <v>1</v>
      </c>
      <c r="AA48" s="34" t="s">
        <v>26</v>
      </c>
      <c r="AB48" s="34" t="s">
        <v>26</v>
      </c>
      <c r="AC48" s="34" t="s">
        <v>26</v>
      </c>
      <c r="AD48" s="32">
        <v>1</v>
      </c>
      <c r="AE48" s="35" t="s">
        <v>26</v>
      </c>
      <c r="AF48" s="3" t="s">
        <v>50</v>
      </c>
    </row>
    <row r="49" spans="1:32" x14ac:dyDescent="0.2">
      <c r="A49" s="22" t="s">
        <v>43</v>
      </c>
      <c r="B49" s="12" t="s">
        <v>17</v>
      </c>
      <c r="C49" s="12" t="s">
        <v>17</v>
      </c>
      <c r="D49" s="12" t="s">
        <v>17</v>
      </c>
      <c r="E49" s="12" t="s">
        <v>17</v>
      </c>
      <c r="F49" s="12" t="s">
        <v>17</v>
      </c>
      <c r="G49" s="12" t="s">
        <v>17</v>
      </c>
      <c r="H49" s="12" t="s">
        <v>17</v>
      </c>
      <c r="I49" s="12" t="s">
        <v>26</v>
      </c>
      <c r="J49" s="12" t="s">
        <v>17</v>
      </c>
      <c r="K49" s="12" t="s">
        <v>17</v>
      </c>
      <c r="L49" s="12" t="s">
        <v>17</v>
      </c>
      <c r="M49" s="12" t="s">
        <v>17</v>
      </c>
      <c r="N49" s="12" t="s">
        <v>17</v>
      </c>
      <c r="O49" s="12" t="s">
        <v>17</v>
      </c>
      <c r="P49" s="12" t="s">
        <v>17</v>
      </c>
      <c r="Q49" s="12" t="s">
        <v>17</v>
      </c>
      <c r="R49" s="12" t="s">
        <v>17</v>
      </c>
      <c r="S49" s="12" t="s">
        <v>17</v>
      </c>
      <c r="T49" s="12" t="s">
        <v>26</v>
      </c>
      <c r="U49" s="12">
        <v>4</v>
      </c>
      <c r="V49" s="12">
        <v>1</v>
      </c>
      <c r="W49" s="12" t="s">
        <v>26</v>
      </c>
      <c r="X49" s="12" t="s">
        <v>26</v>
      </c>
      <c r="Y49" s="34" t="s">
        <v>26</v>
      </c>
      <c r="Z49" s="34" t="s">
        <v>26</v>
      </c>
      <c r="AA49" s="34" t="s">
        <v>26</v>
      </c>
      <c r="AB49" s="34" t="s">
        <v>26</v>
      </c>
      <c r="AC49" s="34" t="s">
        <v>26</v>
      </c>
      <c r="AD49" s="34" t="s">
        <v>26</v>
      </c>
      <c r="AE49" s="35" t="s">
        <v>26</v>
      </c>
      <c r="AF49" s="3" t="s">
        <v>51</v>
      </c>
    </row>
    <row r="50" spans="1:32" x14ac:dyDescent="0.2">
      <c r="A50" s="22" t="s">
        <v>48</v>
      </c>
      <c r="B50" s="12" t="s">
        <v>17</v>
      </c>
      <c r="C50" s="12" t="s">
        <v>17</v>
      </c>
      <c r="D50" s="12" t="s">
        <v>17</v>
      </c>
      <c r="E50" s="12" t="s">
        <v>17</v>
      </c>
      <c r="F50" s="12" t="s">
        <v>17</v>
      </c>
      <c r="G50" s="12" t="s">
        <v>17</v>
      </c>
      <c r="H50" s="12" t="s">
        <v>17</v>
      </c>
      <c r="I50" s="12" t="s">
        <v>26</v>
      </c>
      <c r="J50" s="12" t="s">
        <v>17</v>
      </c>
      <c r="K50" s="12" t="s">
        <v>17</v>
      </c>
      <c r="L50" s="12" t="s">
        <v>17</v>
      </c>
      <c r="M50" s="12" t="s">
        <v>17</v>
      </c>
      <c r="N50" s="12" t="s">
        <v>17</v>
      </c>
      <c r="O50" s="12" t="s">
        <v>17</v>
      </c>
      <c r="P50" s="12" t="s">
        <v>17</v>
      </c>
      <c r="Q50" s="12" t="s">
        <v>17</v>
      </c>
      <c r="R50" s="12" t="s">
        <v>17</v>
      </c>
      <c r="S50" s="12" t="s">
        <v>17</v>
      </c>
      <c r="T50" s="12" t="s">
        <v>26</v>
      </c>
      <c r="U50" s="12" t="s">
        <v>26</v>
      </c>
      <c r="V50" s="12" t="s">
        <v>26</v>
      </c>
      <c r="W50" s="12">
        <v>1</v>
      </c>
      <c r="X50" s="12" t="s">
        <v>26</v>
      </c>
      <c r="Y50" s="34" t="s">
        <v>26</v>
      </c>
      <c r="Z50" s="34" t="s">
        <v>26</v>
      </c>
      <c r="AA50" s="34" t="s">
        <v>26</v>
      </c>
      <c r="AB50" s="34" t="s">
        <v>26</v>
      </c>
      <c r="AC50" s="34" t="s">
        <v>26</v>
      </c>
      <c r="AD50" s="34" t="s">
        <v>26</v>
      </c>
      <c r="AE50" s="35" t="s">
        <v>26</v>
      </c>
      <c r="AF50" s="14" t="s">
        <v>49</v>
      </c>
    </row>
    <row r="51" spans="1:32" x14ac:dyDescent="0.2">
      <c r="A51" s="2" t="s">
        <v>13</v>
      </c>
      <c r="B51" s="12">
        <v>10</v>
      </c>
      <c r="C51" s="12">
        <v>1</v>
      </c>
      <c r="D51" s="12">
        <v>6</v>
      </c>
      <c r="E51" s="12">
        <v>9</v>
      </c>
      <c r="F51" s="12">
        <v>2</v>
      </c>
      <c r="G51" s="12">
        <v>6</v>
      </c>
      <c r="H51" s="12">
        <v>11</v>
      </c>
      <c r="I51" s="12">
        <v>8</v>
      </c>
      <c r="J51" s="12">
        <v>1</v>
      </c>
      <c r="K51" s="12">
        <v>4</v>
      </c>
      <c r="L51" s="12">
        <v>7</v>
      </c>
      <c r="M51" s="12">
        <v>3</v>
      </c>
      <c r="N51" s="12">
        <v>2</v>
      </c>
      <c r="O51" s="12">
        <v>4</v>
      </c>
      <c r="P51" s="12">
        <v>4</v>
      </c>
      <c r="Q51" s="12">
        <v>1</v>
      </c>
      <c r="R51" s="12">
        <v>3</v>
      </c>
      <c r="S51" s="12">
        <v>1</v>
      </c>
      <c r="T51" s="12">
        <v>4</v>
      </c>
      <c r="U51" s="12">
        <v>5</v>
      </c>
      <c r="V51" s="12">
        <v>1</v>
      </c>
      <c r="W51" s="12">
        <v>1</v>
      </c>
      <c r="X51" s="12" t="s">
        <v>26</v>
      </c>
      <c r="Y51" s="34">
        <v>1</v>
      </c>
      <c r="Z51" s="32">
        <v>1</v>
      </c>
      <c r="AA51" s="32">
        <v>4</v>
      </c>
      <c r="AB51" s="32">
        <v>3</v>
      </c>
      <c r="AC51" s="32">
        <v>1</v>
      </c>
      <c r="AD51" s="32">
        <v>1</v>
      </c>
      <c r="AE51" s="35" t="s">
        <v>26</v>
      </c>
      <c r="AF51" s="3" t="s">
        <v>14</v>
      </c>
    </row>
    <row r="52" spans="1:32" x14ac:dyDescent="0.2">
      <c r="A52" s="22" t="s">
        <v>42</v>
      </c>
      <c r="B52" s="12" t="s">
        <v>17</v>
      </c>
      <c r="C52" s="12" t="s">
        <v>17</v>
      </c>
      <c r="D52" s="12" t="s">
        <v>17</v>
      </c>
      <c r="E52" s="12" t="s">
        <v>17</v>
      </c>
      <c r="F52" s="12" t="s">
        <v>17</v>
      </c>
      <c r="G52" s="12" t="s">
        <v>17</v>
      </c>
      <c r="H52" s="12" t="s">
        <v>17</v>
      </c>
      <c r="I52" s="12" t="s">
        <v>17</v>
      </c>
      <c r="J52" s="12" t="s">
        <v>17</v>
      </c>
      <c r="K52" s="12" t="s">
        <v>17</v>
      </c>
      <c r="L52" s="12" t="s">
        <v>17</v>
      </c>
      <c r="M52" s="12" t="s">
        <v>17</v>
      </c>
      <c r="N52" s="12" t="s">
        <v>17</v>
      </c>
      <c r="O52" s="12" t="s">
        <v>17</v>
      </c>
      <c r="P52" s="12" t="s">
        <v>17</v>
      </c>
      <c r="Q52" s="12" t="s">
        <v>17</v>
      </c>
      <c r="R52" s="12" t="s">
        <v>17</v>
      </c>
      <c r="S52" s="12" t="s">
        <v>17</v>
      </c>
      <c r="T52" s="12" t="s">
        <v>26</v>
      </c>
      <c r="U52" s="12" t="s">
        <v>26</v>
      </c>
      <c r="V52" s="12" t="s">
        <v>26</v>
      </c>
      <c r="W52" s="12" t="s">
        <v>26</v>
      </c>
      <c r="X52" s="12" t="s">
        <v>26</v>
      </c>
      <c r="Y52" s="34" t="s">
        <v>26</v>
      </c>
      <c r="Z52" s="34" t="s">
        <v>26</v>
      </c>
      <c r="AA52" s="34" t="s">
        <v>26</v>
      </c>
      <c r="AB52" s="34">
        <v>1</v>
      </c>
      <c r="AC52" s="34" t="s">
        <v>26</v>
      </c>
      <c r="AD52" s="34" t="s">
        <v>26</v>
      </c>
      <c r="AE52" s="35" t="s">
        <v>26</v>
      </c>
      <c r="AF52" s="3" t="s">
        <v>50</v>
      </c>
    </row>
    <row r="53" spans="1:32" x14ac:dyDescent="0.2">
      <c r="A53" s="22" t="s">
        <v>43</v>
      </c>
      <c r="B53" s="12" t="s">
        <v>17</v>
      </c>
      <c r="C53" s="12" t="s">
        <v>17</v>
      </c>
      <c r="D53" s="12" t="s">
        <v>17</v>
      </c>
      <c r="E53" s="12" t="s">
        <v>17</v>
      </c>
      <c r="F53" s="12" t="s">
        <v>17</v>
      </c>
      <c r="G53" s="12" t="s">
        <v>17</v>
      </c>
      <c r="H53" s="12" t="s">
        <v>17</v>
      </c>
      <c r="I53" s="12" t="s">
        <v>17</v>
      </c>
      <c r="J53" s="12" t="s">
        <v>17</v>
      </c>
      <c r="K53" s="12" t="s">
        <v>17</v>
      </c>
      <c r="L53" s="12" t="s">
        <v>17</v>
      </c>
      <c r="M53" s="12" t="s">
        <v>17</v>
      </c>
      <c r="N53" s="12" t="s">
        <v>17</v>
      </c>
      <c r="O53" s="12" t="s">
        <v>17</v>
      </c>
      <c r="P53" s="12" t="s">
        <v>17</v>
      </c>
      <c r="Q53" s="12" t="s">
        <v>17</v>
      </c>
      <c r="R53" s="12" t="s">
        <v>17</v>
      </c>
      <c r="S53" s="12" t="s">
        <v>17</v>
      </c>
      <c r="T53" s="12">
        <v>4</v>
      </c>
      <c r="U53" s="12">
        <v>5</v>
      </c>
      <c r="V53" s="12">
        <v>1</v>
      </c>
      <c r="W53" s="12">
        <v>1</v>
      </c>
      <c r="X53" s="12" t="s">
        <v>26</v>
      </c>
      <c r="Y53" s="34">
        <v>1</v>
      </c>
      <c r="Z53" s="32">
        <v>1</v>
      </c>
      <c r="AA53" s="32">
        <v>4</v>
      </c>
      <c r="AB53" s="32">
        <v>2</v>
      </c>
      <c r="AC53" s="32">
        <v>1</v>
      </c>
      <c r="AD53" s="32">
        <v>1</v>
      </c>
      <c r="AE53" s="35" t="s">
        <v>26</v>
      </c>
      <c r="AF53" s="3" t="s">
        <v>51</v>
      </c>
    </row>
    <row r="54" spans="1:32" x14ac:dyDescent="0.2">
      <c r="A54" s="2" t="s">
        <v>39</v>
      </c>
      <c r="B54" s="12" t="s">
        <v>17</v>
      </c>
      <c r="C54" s="12" t="s">
        <v>17</v>
      </c>
      <c r="D54" s="12" t="s">
        <v>17</v>
      </c>
      <c r="E54" s="12" t="s">
        <v>17</v>
      </c>
      <c r="F54" s="12" t="s">
        <v>17</v>
      </c>
      <c r="G54" s="12" t="s">
        <v>17</v>
      </c>
      <c r="H54" s="12" t="s">
        <v>17</v>
      </c>
      <c r="I54" s="12" t="s">
        <v>17</v>
      </c>
      <c r="J54" s="12" t="s">
        <v>17</v>
      </c>
      <c r="K54" s="12" t="s">
        <v>17</v>
      </c>
      <c r="L54" s="12" t="s">
        <v>17</v>
      </c>
      <c r="M54" s="12" t="s">
        <v>17</v>
      </c>
      <c r="N54" s="12" t="s">
        <v>17</v>
      </c>
      <c r="O54" s="12" t="s">
        <v>17</v>
      </c>
      <c r="P54" s="12">
        <v>11</v>
      </c>
      <c r="Q54" s="12">
        <v>8</v>
      </c>
      <c r="R54" s="12">
        <v>9</v>
      </c>
      <c r="S54" s="12">
        <v>1</v>
      </c>
      <c r="T54" s="12">
        <v>10</v>
      </c>
      <c r="U54" s="12">
        <v>5</v>
      </c>
      <c r="V54" s="12">
        <v>3</v>
      </c>
      <c r="W54" s="12">
        <v>10</v>
      </c>
      <c r="X54" s="12">
        <v>9</v>
      </c>
      <c r="Y54" s="34">
        <v>4</v>
      </c>
      <c r="Z54" s="32">
        <v>5</v>
      </c>
      <c r="AA54" s="32">
        <v>2</v>
      </c>
      <c r="AB54" s="32">
        <v>6</v>
      </c>
      <c r="AC54" s="32">
        <v>4</v>
      </c>
      <c r="AD54" s="32">
        <v>2</v>
      </c>
      <c r="AE54" s="36">
        <v>3</v>
      </c>
      <c r="AF54" s="3" t="s">
        <v>45</v>
      </c>
    </row>
    <row r="55" spans="1:32" x14ac:dyDescent="0.2">
      <c r="A55" s="22" t="s">
        <v>42</v>
      </c>
      <c r="B55" s="12" t="s">
        <v>17</v>
      </c>
      <c r="C55" s="12" t="s">
        <v>17</v>
      </c>
      <c r="D55" s="12" t="s">
        <v>17</v>
      </c>
      <c r="E55" s="12" t="s">
        <v>17</v>
      </c>
      <c r="F55" s="12" t="s">
        <v>17</v>
      </c>
      <c r="G55" s="12" t="s">
        <v>17</v>
      </c>
      <c r="H55" s="12" t="s">
        <v>17</v>
      </c>
      <c r="I55" s="12" t="s">
        <v>17</v>
      </c>
      <c r="J55" s="12" t="s">
        <v>17</v>
      </c>
      <c r="K55" s="12" t="s">
        <v>17</v>
      </c>
      <c r="L55" s="12" t="s">
        <v>17</v>
      </c>
      <c r="M55" s="12" t="s">
        <v>17</v>
      </c>
      <c r="N55" s="12" t="s">
        <v>17</v>
      </c>
      <c r="O55" s="12" t="s">
        <v>17</v>
      </c>
      <c r="P55" s="12" t="s">
        <v>17</v>
      </c>
      <c r="Q55" s="12" t="s">
        <v>17</v>
      </c>
      <c r="R55" s="12" t="s">
        <v>17</v>
      </c>
      <c r="S55" s="12" t="s">
        <v>17</v>
      </c>
      <c r="T55" s="12">
        <v>2</v>
      </c>
      <c r="U55" s="12">
        <v>2</v>
      </c>
      <c r="V55" s="12">
        <v>2</v>
      </c>
      <c r="W55" s="12">
        <v>1</v>
      </c>
      <c r="X55" s="12">
        <v>2</v>
      </c>
      <c r="Y55" s="34">
        <v>2</v>
      </c>
      <c r="Z55" s="32">
        <v>1</v>
      </c>
      <c r="AA55" s="32">
        <v>2</v>
      </c>
      <c r="AB55" s="32">
        <v>4</v>
      </c>
      <c r="AC55" s="32">
        <v>2</v>
      </c>
      <c r="AD55" s="34" t="s">
        <v>26</v>
      </c>
      <c r="AE55" s="35">
        <v>3</v>
      </c>
      <c r="AF55" s="3" t="s">
        <v>50</v>
      </c>
    </row>
    <row r="56" spans="1:32" x14ac:dyDescent="0.2">
      <c r="A56" s="22" t="s">
        <v>43</v>
      </c>
      <c r="B56" s="12" t="s">
        <v>17</v>
      </c>
      <c r="C56" s="12" t="s">
        <v>17</v>
      </c>
      <c r="D56" s="12" t="s">
        <v>17</v>
      </c>
      <c r="E56" s="12" t="s">
        <v>17</v>
      </c>
      <c r="F56" s="12" t="s">
        <v>17</v>
      </c>
      <c r="G56" s="12" t="s">
        <v>17</v>
      </c>
      <c r="H56" s="12" t="s">
        <v>17</v>
      </c>
      <c r="I56" s="12" t="s">
        <v>17</v>
      </c>
      <c r="J56" s="12" t="s">
        <v>17</v>
      </c>
      <c r="K56" s="12" t="s">
        <v>17</v>
      </c>
      <c r="L56" s="12" t="s">
        <v>17</v>
      </c>
      <c r="M56" s="12" t="s">
        <v>17</v>
      </c>
      <c r="N56" s="12" t="s">
        <v>17</v>
      </c>
      <c r="O56" s="12" t="s">
        <v>17</v>
      </c>
      <c r="P56" s="12" t="s">
        <v>17</v>
      </c>
      <c r="Q56" s="12" t="s">
        <v>17</v>
      </c>
      <c r="R56" s="12" t="s">
        <v>17</v>
      </c>
      <c r="S56" s="12" t="s">
        <v>17</v>
      </c>
      <c r="T56" s="12">
        <v>8</v>
      </c>
      <c r="U56" s="12">
        <v>3</v>
      </c>
      <c r="V56" s="12">
        <v>1</v>
      </c>
      <c r="W56" s="12">
        <v>9</v>
      </c>
      <c r="X56" s="12">
        <v>7</v>
      </c>
      <c r="Y56" s="34">
        <v>2</v>
      </c>
      <c r="Z56" s="32">
        <v>4</v>
      </c>
      <c r="AA56" s="34" t="s">
        <v>26</v>
      </c>
      <c r="AB56" s="32">
        <v>2</v>
      </c>
      <c r="AC56" s="32">
        <v>2</v>
      </c>
      <c r="AD56" s="32">
        <v>2</v>
      </c>
      <c r="AE56" s="35" t="s">
        <v>26</v>
      </c>
      <c r="AF56" s="3" t="s">
        <v>51</v>
      </c>
    </row>
    <row r="57" spans="1:32" x14ac:dyDescent="0.2">
      <c r="A57" s="22" t="s">
        <v>61</v>
      </c>
      <c r="B57" s="12" t="s">
        <v>17</v>
      </c>
      <c r="C57" s="12" t="s">
        <v>17</v>
      </c>
      <c r="D57" s="12" t="s">
        <v>17</v>
      </c>
      <c r="E57" s="12" t="s">
        <v>17</v>
      </c>
      <c r="F57" s="12" t="s">
        <v>17</v>
      </c>
      <c r="G57" s="12" t="s">
        <v>17</v>
      </c>
      <c r="H57" s="12" t="s">
        <v>17</v>
      </c>
      <c r="I57" s="12" t="s">
        <v>17</v>
      </c>
      <c r="J57" s="12" t="s">
        <v>17</v>
      </c>
      <c r="K57" s="12" t="s">
        <v>17</v>
      </c>
      <c r="L57" s="12" t="s">
        <v>17</v>
      </c>
      <c r="M57" s="12" t="s">
        <v>17</v>
      </c>
      <c r="N57" s="12" t="s">
        <v>17</v>
      </c>
      <c r="O57" s="12" t="s">
        <v>17</v>
      </c>
      <c r="P57" s="12" t="s">
        <v>17</v>
      </c>
      <c r="Q57" s="12" t="s">
        <v>17</v>
      </c>
      <c r="R57" s="12" t="s">
        <v>17</v>
      </c>
      <c r="S57" s="12" t="s">
        <v>17</v>
      </c>
      <c r="T57" s="12" t="s">
        <v>17</v>
      </c>
      <c r="U57" s="12" t="s">
        <v>17</v>
      </c>
      <c r="V57" s="12" t="s">
        <v>17</v>
      </c>
      <c r="W57" s="12" t="s">
        <v>17</v>
      </c>
      <c r="X57" s="12" t="s">
        <v>17</v>
      </c>
      <c r="Y57" s="34">
        <v>3</v>
      </c>
      <c r="Z57" s="34" t="s">
        <v>26</v>
      </c>
      <c r="AA57" s="34" t="s">
        <v>26</v>
      </c>
      <c r="AB57" s="34">
        <v>1</v>
      </c>
      <c r="AC57" s="34" t="s">
        <v>26</v>
      </c>
      <c r="AD57" s="34" t="s">
        <v>26</v>
      </c>
      <c r="AE57" s="35" t="s">
        <v>26</v>
      </c>
      <c r="AF57" s="3" t="s">
        <v>60</v>
      </c>
    </row>
    <row r="58" spans="1:32" x14ac:dyDescent="0.2">
      <c r="A58" s="22" t="s">
        <v>42</v>
      </c>
      <c r="B58" s="12" t="s">
        <v>17</v>
      </c>
      <c r="C58" s="12" t="s">
        <v>17</v>
      </c>
      <c r="D58" s="12" t="s">
        <v>17</v>
      </c>
      <c r="E58" s="12" t="s">
        <v>17</v>
      </c>
      <c r="F58" s="12" t="s">
        <v>17</v>
      </c>
      <c r="G58" s="12" t="s">
        <v>17</v>
      </c>
      <c r="H58" s="12" t="s">
        <v>17</v>
      </c>
      <c r="I58" s="12" t="s">
        <v>17</v>
      </c>
      <c r="J58" s="12" t="s">
        <v>17</v>
      </c>
      <c r="K58" s="12" t="s">
        <v>17</v>
      </c>
      <c r="L58" s="12" t="s">
        <v>17</v>
      </c>
      <c r="M58" s="12" t="s">
        <v>17</v>
      </c>
      <c r="N58" s="12" t="s">
        <v>17</v>
      </c>
      <c r="O58" s="12" t="s">
        <v>17</v>
      </c>
      <c r="P58" s="12" t="s">
        <v>17</v>
      </c>
      <c r="Q58" s="12" t="s">
        <v>17</v>
      </c>
      <c r="R58" s="12" t="s">
        <v>17</v>
      </c>
      <c r="S58" s="12" t="s">
        <v>17</v>
      </c>
      <c r="T58" s="12" t="s">
        <v>17</v>
      </c>
      <c r="U58" s="12" t="s">
        <v>17</v>
      </c>
      <c r="V58" s="12" t="s">
        <v>17</v>
      </c>
      <c r="W58" s="12" t="s">
        <v>17</v>
      </c>
      <c r="X58" s="12" t="s">
        <v>17</v>
      </c>
      <c r="Y58" s="34">
        <v>1</v>
      </c>
      <c r="Z58" s="34" t="s">
        <v>26</v>
      </c>
      <c r="AA58" s="34" t="s">
        <v>26</v>
      </c>
      <c r="AB58" s="34" t="s">
        <v>26</v>
      </c>
      <c r="AC58" s="34" t="s">
        <v>26</v>
      </c>
      <c r="AD58" s="34" t="s">
        <v>26</v>
      </c>
      <c r="AE58" s="35" t="s">
        <v>26</v>
      </c>
      <c r="AF58" s="3" t="s">
        <v>50</v>
      </c>
    </row>
    <row r="59" spans="1:32" x14ac:dyDescent="0.2">
      <c r="A59" s="22" t="s">
        <v>43</v>
      </c>
      <c r="B59" s="12" t="s">
        <v>17</v>
      </c>
      <c r="C59" s="12" t="s">
        <v>17</v>
      </c>
      <c r="D59" s="12" t="s">
        <v>17</v>
      </c>
      <c r="E59" s="12" t="s">
        <v>17</v>
      </c>
      <c r="F59" s="12" t="s">
        <v>17</v>
      </c>
      <c r="G59" s="12" t="s">
        <v>17</v>
      </c>
      <c r="H59" s="12" t="s">
        <v>17</v>
      </c>
      <c r="I59" s="12" t="s">
        <v>17</v>
      </c>
      <c r="J59" s="12" t="s">
        <v>17</v>
      </c>
      <c r="K59" s="12" t="s">
        <v>17</v>
      </c>
      <c r="L59" s="12" t="s">
        <v>17</v>
      </c>
      <c r="M59" s="12" t="s">
        <v>17</v>
      </c>
      <c r="N59" s="12" t="s">
        <v>17</v>
      </c>
      <c r="O59" s="12" t="s">
        <v>17</v>
      </c>
      <c r="P59" s="12" t="s">
        <v>17</v>
      </c>
      <c r="Q59" s="12" t="s">
        <v>17</v>
      </c>
      <c r="R59" s="12" t="s">
        <v>17</v>
      </c>
      <c r="S59" s="12" t="s">
        <v>17</v>
      </c>
      <c r="T59" s="12" t="s">
        <v>17</v>
      </c>
      <c r="U59" s="12" t="s">
        <v>17</v>
      </c>
      <c r="V59" s="12" t="s">
        <v>17</v>
      </c>
      <c r="W59" s="12" t="s">
        <v>17</v>
      </c>
      <c r="X59" s="12" t="s">
        <v>17</v>
      </c>
      <c r="Y59" s="34">
        <v>2</v>
      </c>
      <c r="Z59" s="34" t="s">
        <v>26</v>
      </c>
      <c r="AA59" s="34" t="s">
        <v>26</v>
      </c>
      <c r="AB59" s="34">
        <v>1</v>
      </c>
      <c r="AC59" s="34" t="s">
        <v>26</v>
      </c>
      <c r="AD59" s="34" t="s">
        <v>26</v>
      </c>
      <c r="AE59" s="35" t="s">
        <v>26</v>
      </c>
      <c r="AF59" s="3" t="s">
        <v>51</v>
      </c>
    </row>
    <row r="60" spans="1:32" x14ac:dyDescent="0.2">
      <c r="A60" s="2" t="s">
        <v>40</v>
      </c>
      <c r="B60" s="12" t="s">
        <v>17</v>
      </c>
      <c r="C60" s="12" t="s">
        <v>17</v>
      </c>
      <c r="D60" s="12" t="s">
        <v>17</v>
      </c>
      <c r="E60" s="12" t="s">
        <v>17</v>
      </c>
      <c r="F60" s="12" t="s">
        <v>17</v>
      </c>
      <c r="G60" s="12" t="s">
        <v>17</v>
      </c>
      <c r="H60" s="12" t="s">
        <v>17</v>
      </c>
      <c r="I60" s="12" t="s">
        <v>17</v>
      </c>
      <c r="J60" s="12" t="s">
        <v>17</v>
      </c>
      <c r="K60" s="12" t="s">
        <v>17</v>
      </c>
      <c r="L60" s="12" t="s">
        <v>17</v>
      </c>
      <c r="M60" s="12" t="s">
        <v>17</v>
      </c>
      <c r="N60" s="12" t="s">
        <v>17</v>
      </c>
      <c r="O60" s="12" t="s">
        <v>17</v>
      </c>
      <c r="P60" s="12" t="s">
        <v>17</v>
      </c>
      <c r="Q60" s="12">
        <v>4</v>
      </c>
      <c r="R60" s="12">
        <v>2</v>
      </c>
      <c r="S60" s="12">
        <v>3</v>
      </c>
      <c r="T60" s="12">
        <v>2</v>
      </c>
      <c r="U60" s="12">
        <v>5</v>
      </c>
      <c r="V60" s="12">
        <v>8</v>
      </c>
      <c r="W60" s="12">
        <v>6</v>
      </c>
      <c r="X60" s="12">
        <v>7</v>
      </c>
      <c r="Y60" s="34">
        <v>3</v>
      </c>
      <c r="Z60" s="32">
        <v>7</v>
      </c>
      <c r="AA60" s="32">
        <v>6</v>
      </c>
      <c r="AB60" s="32">
        <v>2</v>
      </c>
      <c r="AC60" s="34" t="s">
        <v>26</v>
      </c>
      <c r="AD60" s="32">
        <v>4</v>
      </c>
      <c r="AE60" s="35">
        <v>1</v>
      </c>
      <c r="AF60" s="3" t="s">
        <v>46</v>
      </c>
    </row>
    <row r="61" spans="1:32" x14ac:dyDescent="0.2">
      <c r="A61" s="22" t="s">
        <v>42</v>
      </c>
      <c r="B61" s="12" t="s">
        <v>17</v>
      </c>
      <c r="C61" s="12" t="s">
        <v>17</v>
      </c>
      <c r="D61" s="12" t="s">
        <v>17</v>
      </c>
      <c r="E61" s="12" t="s">
        <v>17</v>
      </c>
      <c r="F61" s="12" t="s">
        <v>17</v>
      </c>
      <c r="G61" s="12" t="s">
        <v>17</v>
      </c>
      <c r="H61" s="12" t="s">
        <v>17</v>
      </c>
      <c r="I61" s="12" t="s">
        <v>17</v>
      </c>
      <c r="J61" s="12" t="s">
        <v>17</v>
      </c>
      <c r="K61" s="12" t="s">
        <v>17</v>
      </c>
      <c r="L61" s="12" t="s">
        <v>17</v>
      </c>
      <c r="M61" s="12" t="s">
        <v>17</v>
      </c>
      <c r="N61" s="12" t="s">
        <v>17</v>
      </c>
      <c r="O61" s="12" t="s">
        <v>17</v>
      </c>
      <c r="P61" s="12" t="s">
        <v>17</v>
      </c>
      <c r="Q61" s="12" t="s">
        <v>17</v>
      </c>
      <c r="R61" s="12" t="s">
        <v>17</v>
      </c>
      <c r="S61" s="12" t="s">
        <v>17</v>
      </c>
      <c r="T61" s="12" t="s">
        <v>26</v>
      </c>
      <c r="U61" s="12">
        <v>1</v>
      </c>
      <c r="V61" s="12">
        <v>2</v>
      </c>
      <c r="W61" s="12">
        <v>2</v>
      </c>
      <c r="X61" s="12">
        <v>3</v>
      </c>
      <c r="Y61" s="34">
        <v>1</v>
      </c>
      <c r="Z61" s="32">
        <v>3</v>
      </c>
      <c r="AA61" s="32">
        <v>2</v>
      </c>
      <c r="AB61" s="32">
        <v>1</v>
      </c>
      <c r="AC61" s="34" t="s">
        <v>26</v>
      </c>
      <c r="AD61" s="32">
        <v>1</v>
      </c>
      <c r="AE61" s="35" t="s">
        <v>26</v>
      </c>
      <c r="AF61" s="3" t="s">
        <v>50</v>
      </c>
    </row>
    <row r="62" spans="1:32" x14ac:dyDescent="0.2">
      <c r="A62" s="22" t="s">
        <v>43</v>
      </c>
      <c r="B62" s="12" t="s">
        <v>17</v>
      </c>
      <c r="C62" s="12" t="s">
        <v>17</v>
      </c>
      <c r="D62" s="12" t="s">
        <v>17</v>
      </c>
      <c r="E62" s="12" t="s">
        <v>17</v>
      </c>
      <c r="F62" s="12" t="s">
        <v>17</v>
      </c>
      <c r="G62" s="12" t="s">
        <v>17</v>
      </c>
      <c r="H62" s="12" t="s">
        <v>17</v>
      </c>
      <c r="I62" s="12" t="s">
        <v>17</v>
      </c>
      <c r="J62" s="12" t="s">
        <v>17</v>
      </c>
      <c r="K62" s="12" t="s">
        <v>17</v>
      </c>
      <c r="L62" s="12" t="s">
        <v>17</v>
      </c>
      <c r="M62" s="12" t="s">
        <v>17</v>
      </c>
      <c r="N62" s="12" t="s">
        <v>17</v>
      </c>
      <c r="O62" s="12" t="s">
        <v>17</v>
      </c>
      <c r="P62" s="12" t="s">
        <v>17</v>
      </c>
      <c r="Q62" s="12" t="s">
        <v>17</v>
      </c>
      <c r="R62" s="12" t="s">
        <v>17</v>
      </c>
      <c r="S62" s="12" t="s">
        <v>17</v>
      </c>
      <c r="T62" s="12">
        <v>2</v>
      </c>
      <c r="U62" s="12">
        <v>4</v>
      </c>
      <c r="V62" s="12">
        <v>6</v>
      </c>
      <c r="W62" s="12">
        <v>4</v>
      </c>
      <c r="X62" s="12">
        <v>4</v>
      </c>
      <c r="Y62" s="34">
        <v>2</v>
      </c>
      <c r="Z62" s="32">
        <v>4</v>
      </c>
      <c r="AA62" s="32">
        <v>4</v>
      </c>
      <c r="AB62" s="32">
        <v>1</v>
      </c>
      <c r="AC62" s="34" t="s">
        <v>26</v>
      </c>
      <c r="AD62" s="32">
        <v>3</v>
      </c>
      <c r="AE62" s="35">
        <v>1</v>
      </c>
      <c r="AF62" s="3" t="s">
        <v>51</v>
      </c>
    </row>
    <row r="63" spans="1:32" x14ac:dyDescent="0.2">
      <c r="A63" s="2" t="s">
        <v>15</v>
      </c>
      <c r="B63" s="12">
        <v>31</v>
      </c>
      <c r="C63" s="12">
        <v>23</v>
      </c>
      <c r="D63" s="12">
        <v>9</v>
      </c>
      <c r="E63" s="12">
        <v>12</v>
      </c>
      <c r="F63" s="12">
        <v>16</v>
      </c>
      <c r="G63" s="12">
        <v>7</v>
      </c>
      <c r="H63" s="12">
        <v>22</v>
      </c>
      <c r="I63" s="12">
        <v>13</v>
      </c>
      <c r="J63" s="12">
        <v>14</v>
      </c>
      <c r="K63" s="12">
        <v>12</v>
      </c>
      <c r="L63" s="12">
        <v>11</v>
      </c>
      <c r="M63" s="12">
        <v>5</v>
      </c>
      <c r="N63" s="12">
        <v>13</v>
      </c>
      <c r="O63" s="12">
        <v>9</v>
      </c>
      <c r="P63" s="12">
        <v>3</v>
      </c>
      <c r="Q63" s="12">
        <v>2</v>
      </c>
      <c r="R63" s="12" t="s">
        <v>26</v>
      </c>
      <c r="S63" s="12" t="s">
        <v>26</v>
      </c>
      <c r="T63" s="12" t="s">
        <v>26</v>
      </c>
      <c r="U63" s="12" t="s">
        <v>26</v>
      </c>
      <c r="V63" s="12" t="s">
        <v>26</v>
      </c>
      <c r="W63" s="12">
        <v>1</v>
      </c>
      <c r="X63" s="12">
        <v>1</v>
      </c>
      <c r="Y63" s="34" t="s">
        <v>26</v>
      </c>
      <c r="Z63" s="34" t="s">
        <v>26</v>
      </c>
      <c r="AA63" s="34" t="s">
        <v>26</v>
      </c>
      <c r="AB63" s="34">
        <v>1</v>
      </c>
      <c r="AC63" s="34" t="s">
        <v>26</v>
      </c>
      <c r="AD63" s="34">
        <v>1</v>
      </c>
      <c r="AE63" s="35">
        <v>1</v>
      </c>
      <c r="AF63" s="3" t="s">
        <v>16</v>
      </c>
    </row>
    <row r="64" spans="1:32" x14ac:dyDescent="0.2">
      <c r="A64" s="22" t="s">
        <v>42</v>
      </c>
      <c r="B64" s="12" t="s">
        <v>17</v>
      </c>
      <c r="C64" s="12" t="s">
        <v>17</v>
      </c>
      <c r="D64" s="12" t="s">
        <v>17</v>
      </c>
      <c r="E64" s="12" t="s">
        <v>17</v>
      </c>
      <c r="F64" s="12" t="s">
        <v>17</v>
      </c>
      <c r="G64" s="12" t="s">
        <v>17</v>
      </c>
      <c r="H64" s="12" t="s">
        <v>17</v>
      </c>
      <c r="I64" s="12" t="s">
        <v>17</v>
      </c>
      <c r="J64" s="12" t="s">
        <v>17</v>
      </c>
      <c r="K64" s="12" t="s">
        <v>17</v>
      </c>
      <c r="L64" s="12" t="s">
        <v>17</v>
      </c>
      <c r="M64" s="12" t="s">
        <v>17</v>
      </c>
      <c r="N64" s="12" t="s">
        <v>17</v>
      </c>
      <c r="O64" s="12" t="s">
        <v>17</v>
      </c>
      <c r="P64" s="12" t="s">
        <v>17</v>
      </c>
      <c r="Q64" s="12" t="s">
        <v>17</v>
      </c>
      <c r="R64" s="12" t="s">
        <v>26</v>
      </c>
      <c r="S64" s="12" t="s">
        <v>26</v>
      </c>
      <c r="T64" s="12" t="s">
        <v>26</v>
      </c>
      <c r="U64" s="12" t="s">
        <v>26</v>
      </c>
      <c r="V64" s="12" t="s">
        <v>26</v>
      </c>
      <c r="W64" s="12" t="s">
        <v>26</v>
      </c>
      <c r="X64" s="12">
        <v>1</v>
      </c>
      <c r="Y64" s="34" t="s">
        <v>26</v>
      </c>
      <c r="Z64" s="34" t="s">
        <v>26</v>
      </c>
      <c r="AA64" s="34" t="s">
        <v>26</v>
      </c>
      <c r="AB64" s="34">
        <v>1</v>
      </c>
      <c r="AC64" s="34" t="s">
        <v>26</v>
      </c>
      <c r="AD64" s="34" t="s">
        <v>26</v>
      </c>
      <c r="AE64" s="35" t="s">
        <v>26</v>
      </c>
      <c r="AF64" s="3" t="s">
        <v>50</v>
      </c>
    </row>
    <row r="65" spans="1:32" x14ac:dyDescent="0.2">
      <c r="A65" s="22" t="s">
        <v>43</v>
      </c>
      <c r="B65" s="12" t="s">
        <v>17</v>
      </c>
      <c r="C65" s="12" t="s">
        <v>17</v>
      </c>
      <c r="D65" s="12" t="s">
        <v>17</v>
      </c>
      <c r="E65" s="12" t="s">
        <v>17</v>
      </c>
      <c r="F65" s="12" t="s">
        <v>17</v>
      </c>
      <c r="G65" s="12" t="s">
        <v>17</v>
      </c>
      <c r="H65" s="12" t="s">
        <v>17</v>
      </c>
      <c r="I65" s="12" t="s">
        <v>17</v>
      </c>
      <c r="J65" s="12" t="s">
        <v>17</v>
      </c>
      <c r="K65" s="12" t="s">
        <v>17</v>
      </c>
      <c r="L65" s="12" t="s">
        <v>17</v>
      </c>
      <c r="M65" s="12" t="s">
        <v>17</v>
      </c>
      <c r="N65" s="12" t="s">
        <v>17</v>
      </c>
      <c r="O65" s="12" t="s">
        <v>17</v>
      </c>
      <c r="P65" s="12" t="s">
        <v>17</v>
      </c>
      <c r="Q65" s="12" t="s">
        <v>17</v>
      </c>
      <c r="R65" s="12" t="s">
        <v>26</v>
      </c>
      <c r="S65" s="12" t="s">
        <v>26</v>
      </c>
      <c r="T65" s="12" t="s">
        <v>26</v>
      </c>
      <c r="U65" s="12" t="s">
        <v>26</v>
      </c>
      <c r="V65" s="12" t="s">
        <v>26</v>
      </c>
      <c r="W65" s="12">
        <v>1</v>
      </c>
      <c r="X65" s="12" t="s">
        <v>26</v>
      </c>
      <c r="Y65" s="34" t="s">
        <v>26</v>
      </c>
      <c r="Z65" s="34" t="s">
        <v>26</v>
      </c>
      <c r="AA65" s="34" t="s">
        <v>26</v>
      </c>
      <c r="AB65" s="34" t="s">
        <v>26</v>
      </c>
      <c r="AC65" s="34" t="s">
        <v>26</v>
      </c>
      <c r="AD65" s="34" t="s">
        <v>26</v>
      </c>
      <c r="AE65" s="35">
        <v>1</v>
      </c>
      <c r="AF65" s="3" t="s">
        <v>51</v>
      </c>
    </row>
    <row r="66" spans="1:32" x14ac:dyDescent="0.2">
      <c r="A66" s="22" t="s">
        <v>48</v>
      </c>
      <c r="B66" s="12" t="s">
        <v>17</v>
      </c>
      <c r="C66" s="12" t="s">
        <v>17</v>
      </c>
      <c r="D66" s="12" t="s">
        <v>17</v>
      </c>
      <c r="E66" s="12" t="s">
        <v>17</v>
      </c>
      <c r="F66" s="12" t="s">
        <v>17</v>
      </c>
      <c r="G66" s="12" t="s">
        <v>17</v>
      </c>
      <c r="H66" s="12" t="s">
        <v>17</v>
      </c>
      <c r="I66" s="12" t="s">
        <v>17</v>
      </c>
      <c r="J66" s="12" t="s">
        <v>17</v>
      </c>
      <c r="K66" s="12" t="s">
        <v>17</v>
      </c>
      <c r="L66" s="12" t="s">
        <v>17</v>
      </c>
      <c r="M66" s="12" t="s">
        <v>17</v>
      </c>
      <c r="N66" s="12" t="s">
        <v>17</v>
      </c>
      <c r="O66" s="12" t="s">
        <v>17</v>
      </c>
      <c r="P66" s="12" t="s">
        <v>17</v>
      </c>
      <c r="Q66" s="12" t="s">
        <v>17</v>
      </c>
      <c r="R66" s="34" t="s">
        <v>26</v>
      </c>
      <c r="S66" s="34" t="s">
        <v>26</v>
      </c>
      <c r="T66" s="34" t="s">
        <v>26</v>
      </c>
      <c r="U66" s="34" t="s">
        <v>26</v>
      </c>
      <c r="V66" s="34" t="s">
        <v>26</v>
      </c>
      <c r="W66" s="34" t="s">
        <v>26</v>
      </c>
      <c r="X66" s="34" t="s">
        <v>26</v>
      </c>
      <c r="Y66" s="34" t="s">
        <v>26</v>
      </c>
      <c r="Z66" s="34" t="s">
        <v>26</v>
      </c>
      <c r="AA66" s="34" t="s">
        <v>26</v>
      </c>
      <c r="AB66" s="34" t="s">
        <v>26</v>
      </c>
      <c r="AC66" s="34" t="s">
        <v>26</v>
      </c>
      <c r="AD66" s="34">
        <v>1</v>
      </c>
      <c r="AE66" s="35" t="s">
        <v>26</v>
      </c>
    </row>
    <row r="67" spans="1:32" x14ac:dyDescent="0.2">
      <c r="A67" s="8" t="s">
        <v>9</v>
      </c>
      <c r="B67" s="15">
        <f t="shared" ref="B67:X67" si="10">IF(SUM(B47,B51,B54,B60,B63,)&gt;0,SUM(B47,B51,B54,B60,B63),"–")</f>
        <v>55</v>
      </c>
      <c r="C67" s="15">
        <f t="shared" si="10"/>
        <v>94</v>
      </c>
      <c r="D67" s="15">
        <f t="shared" si="10"/>
        <v>18</v>
      </c>
      <c r="E67" s="15">
        <f t="shared" si="10"/>
        <v>28</v>
      </c>
      <c r="F67" s="15">
        <f t="shared" si="10"/>
        <v>22</v>
      </c>
      <c r="G67" s="15">
        <f t="shared" si="10"/>
        <v>17</v>
      </c>
      <c r="H67" s="15">
        <f t="shared" si="10"/>
        <v>36</v>
      </c>
      <c r="I67" s="15">
        <f t="shared" si="10"/>
        <v>21</v>
      </c>
      <c r="J67" s="15">
        <f t="shared" si="10"/>
        <v>16</v>
      </c>
      <c r="K67" s="15">
        <f t="shared" si="10"/>
        <v>18</v>
      </c>
      <c r="L67" s="15">
        <f t="shared" si="10"/>
        <v>19</v>
      </c>
      <c r="M67" s="15">
        <f t="shared" si="10"/>
        <v>11</v>
      </c>
      <c r="N67" s="15">
        <f t="shared" si="10"/>
        <v>23</v>
      </c>
      <c r="O67" s="15">
        <f t="shared" si="10"/>
        <v>23</v>
      </c>
      <c r="P67" s="15">
        <f t="shared" si="10"/>
        <v>19</v>
      </c>
      <c r="Q67" s="15">
        <f t="shared" si="10"/>
        <v>16</v>
      </c>
      <c r="R67" s="15">
        <f t="shared" si="10"/>
        <v>15</v>
      </c>
      <c r="S67" s="15">
        <f t="shared" si="10"/>
        <v>8</v>
      </c>
      <c r="T67" s="15">
        <f t="shared" si="10"/>
        <v>18</v>
      </c>
      <c r="U67" s="15">
        <f t="shared" si="10"/>
        <v>25</v>
      </c>
      <c r="V67" s="15">
        <f t="shared" si="10"/>
        <v>14</v>
      </c>
      <c r="W67" s="15">
        <f t="shared" si="10"/>
        <v>19</v>
      </c>
      <c r="X67" s="15">
        <f t="shared" si="10"/>
        <v>18</v>
      </c>
      <c r="Y67" s="15">
        <f>IF(SUM(Y47,Y51,Y54,Y57,Y60,Y63,)&gt;0,SUM(Y47,Y51,Y54,Y57,Y60,Y63),"–")</f>
        <v>11</v>
      </c>
      <c r="Z67" s="15">
        <f>IF(SUM(Z47,Z51,Z54,Z57,Z60,Z63,)&gt;0,SUM(Z47,Z51,Z54,Z57,Z60,Z63),"–")</f>
        <v>14</v>
      </c>
      <c r="AA67" s="15">
        <f t="shared" ref="AA67:AD67" si="11">IF(SUM(AA47,AA51,AA54,AA57,AA60,AA63,)&gt;0,SUM(AA47,AA51,AA54,AA57,AA60,AA63),"–")</f>
        <v>12</v>
      </c>
      <c r="AB67" s="15">
        <f t="shared" si="11"/>
        <v>13</v>
      </c>
      <c r="AC67" s="15">
        <f t="shared" si="11"/>
        <v>5</v>
      </c>
      <c r="AD67" s="15">
        <f t="shared" si="11"/>
        <v>9</v>
      </c>
      <c r="AE67" s="15">
        <f t="shared" ref="AE67" si="12">IF(SUM(AE47,AE51,AE54,AE57,AE60,AE63,)&gt;0,SUM(AE47,AE51,AE54,AE57,AE60,AE63),"–")</f>
        <v>5</v>
      </c>
      <c r="AF67" s="9" t="s">
        <v>57</v>
      </c>
    </row>
    <row r="68" spans="1:32" x14ac:dyDescent="0.2">
      <c r="A68" s="8" t="s">
        <v>42</v>
      </c>
      <c r="B68" s="15" t="s">
        <v>17</v>
      </c>
      <c r="C68" s="15" t="s">
        <v>17</v>
      </c>
      <c r="D68" s="15" t="s">
        <v>17</v>
      </c>
      <c r="E68" s="15" t="s">
        <v>17</v>
      </c>
      <c r="F68" s="15" t="s">
        <v>17</v>
      </c>
      <c r="G68" s="15" t="s">
        <v>17</v>
      </c>
      <c r="H68" s="15" t="s">
        <v>17</v>
      </c>
      <c r="I68" s="15" t="s">
        <v>17</v>
      </c>
      <c r="J68" s="15" t="s">
        <v>17</v>
      </c>
      <c r="K68" s="15" t="s">
        <v>17</v>
      </c>
      <c r="L68" s="15" t="s">
        <v>17</v>
      </c>
      <c r="M68" s="15" t="s">
        <v>17</v>
      </c>
      <c r="N68" s="15" t="s">
        <v>17</v>
      </c>
      <c r="O68" s="15" t="s">
        <v>17</v>
      </c>
      <c r="P68" s="15" t="s">
        <v>17</v>
      </c>
      <c r="Q68" s="15" t="s">
        <v>17</v>
      </c>
      <c r="R68" s="15" t="s">
        <v>17</v>
      </c>
      <c r="S68" s="15" t="s">
        <v>17</v>
      </c>
      <c r="T68" s="15">
        <f t="shared" ref="T68:X69" si="13">IF(SUM(T48,T52,T55,T61,T64,)&gt;0,SUM(T48,T52,T55,T61,T64,),"–")</f>
        <v>4</v>
      </c>
      <c r="U68" s="15">
        <f t="shared" si="13"/>
        <v>9</v>
      </c>
      <c r="V68" s="15">
        <f t="shared" si="13"/>
        <v>5</v>
      </c>
      <c r="W68" s="15">
        <f t="shared" si="13"/>
        <v>3</v>
      </c>
      <c r="X68" s="15">
        <f t="shared" si="13"/>
        <v>7</v>
      </c>
      <c r="Y68" s="15">
        <f>IF(SUM(Y48,Y52,Y55,Y58,Y61,Y64,)&gt;0,SUM(Y48,Y52,Y55,Y58,Y61,Y64,),"–")</f>
        <v>4</v>
      </c>
      <c r="Z68" s="15">
        <f>IF(SUM(Z48,Z52,Z55,Z58,Z61,Z64,)&gt;0,SUM(Z48,Z52,Z55,Z58,Z61,Z64,),"–")</f>
        <v>5</v>
      </c>
      <c r="AA68" s="15">
        <f t="shared" ref="AA68:AD68" si="14">IF(SUM(AA48,AA52,AA55,AA58,AA61,AA64,)&gt;0,SUM(AA48,AA52,AA55,AA58,AA61,AA64,),"–")</f>
        <v>4</v>
      </c>
      <c r="AB68" s="15">
        <f t="shared" si="14"/>
        <v>7</v>
      </c>
      <c r="AC68" s="15">
        <f t="shared" si="14"/>
        <v>2</v>
      </c>
      <c r="AD68" s="15">
        <f t="shared" si="14"/>
        <v>2</v>
      </c>
      <c r="AE68" s="15">
        <f t="shared" ref="AE68" si="15">IF(SUM(AE48,AE52,AE55,AE58,AE61,AE64,)&gt;0,SUM(AE48,AE52,AE55,AE58,AE61,AE64,),"–")</f>
        <v>3</v>
      </c>
      <c r="AF68" s="24" t="s">
        <v>52</v>
      </c>
    </row>
    <row r="69" spans="1:32" x14ac:dyDescent="0.2">
      <c r="A69" s="8" t="s">
        <v>43</v>
      </c>
      <c r="B69" s="15" t="s">
        <v>17</v>
      </c>
      <c r="C69" s="15" t="s">
        <v>17</v>
      </c>
      <c r="D69" s="15" t="s">
        <v>17</v>
      </c>
      <c r="E69" s="15" t="s">
        <v>17</v>
      </c>
      <c r="F69" s="15" t="s">
        <v>17</v>
      </c>
      <c r="G69" s="15" t="s">
        <v>17</v>
      </c>
      <c r="H69" s="15" t="s">
        <v>17</v>
      </c>
      <c r="I69" s="15" t="s">
        <v>17</v>
      </c>
      <c r="J69" s="15" t="s">
        <v>17</v>
      </c>
      <c r="K69" s="15" t="s">
        <v>17</v>
      </c>
      <c r="L69" s="15" t="s">
        <v>17</v>
      </c>
      <c r="M69" s="15" t="s">
        <v>17</v>
      </c>
      <c r="N69" s="15" t="s">
        <v>17</v>
      </c>
      <c r="O69" s="15" t="s">
        <v>17</v>
      </c>
      <c r="P69" s="15" t="s">
        <v>17</v>
      </c>
      <c r="Q69" s="15" t="s">
        <v>17</v>
      </c>
      <c r="R69" s="15" t="s">
        <v>17</v>
      </c>
      <c r="S69" s="15" t="s">
        <v>17</v>
      </c>
      <c r="T69" s="15">
        <f t="shared" si="13"/>
        <v>14</v>
      </c>
      <c r="U69" s="15">
        <f t="shared" si="13"/>
        <v>16</v>
      </c>
      <c r="V69" s="15">
        <f t="shared" si="13"/>
        <v>9</v>
      </c>
      <c r="W69" s="15">
        <f t="shared" si="13"/>
        <v>15</v>
      </c>
      <c r="X69" s="15">
        <f t="shared" si="13"/>
        <v>11</v>
      </c>
      <c r="Y69" s="15">
        <f>IF(SUM(Y49,Y53,Y56,Y59,Y62,Y65,)&gt;0,SUM(Y49,Y53,Y56,Y59,Y62,Y65,),"–")</f>
        <v>7</v>
      </c>
      <c r="Z69" s="15">
        <f>IF(SUM(Z49,Z53,Z56,Z59,Z62,Z65,)&gt;0,SUM(Z49,Z53,Z56,Z59,Z62,Z65,),"–")</f>
        <v>9</v>
      </c>
      <c r="AA69" s="15">
        <f t="shared" ref="AA69:AD69" si="16">IF(SUM(AA49,AA53,AA56,AA59,AA62,AA65,)&gt;0,SUM(AA49,AA53,AA56,AA59,AA62,AA65,),"–")</f>
        <v>8</v>
      </c>
      <c r="AB69" s="15">
        <f t="shared" si="16"/>
        <v>6</v>
      </c>
      <c r="AC69" s="15">
        <f t="shared" si="16"/>
        <v>3</v>
      </c>
      <c r="AD69" s="15">
        <f t="shared" si="16"/>
        <v>6</v>
      </c>
      <c r="AE69" s="15">
        <f t="shared" ref="AE69" si="17">IF(SUM(AE49,AE53,AE56,AE59,AE62,AE65,)&gt;0,SUM(AE49,AE53,AE56,AE59,AE62,AE65,),"–")</f>
        <v>2</v>
      </c>
      <c r="AF69" s="24" t="s">
        <v>53</v>
      </c>
    </row>
    <row r="70" spans="1:32" x14ac:dyDescent="0.2">
      <c r="A70" s="8" t="s">
        <v>48</v>
      </c>
      <c r="B70" s="15" t="s">
        <v>17</v>
      </c>
      <c r="C70" s="15" t="s">
        <v>17</v>
      </c>
      <c r="D70" s="15" t="s">
        <v>17</v>
      </c>
      <c r="E70" s="15" t="s">
        <v>17</v>
      </c>
      <c r="F70" s="15" t="s">
        <v>17</v>
      </c>
      <c r="G70" s="15" t="s">
        <v>17</v>
      </c>
      <c r="H70" s="15" t="s">
        <v>17</v>
      </c>
      <c r="I70" s="15" t="s">
        <v>17</v>
      </c>
      <c r="J70" s="15" t="s">
        <v>17</v>
      </c>
      <c r="K70" s="15" t="s">
        <v>17</v>
      </c>
      <c r="L70" s="15" t="s">
        <v>17</v>
      </c>
      <c r="M70" s="15" t="s">
        <v>17</v>
      </c>
      <c r="N70" s="15" t="s">
        <v>17</v>
      </c>
      <c r="O70" s="15" t="s">
        <v>17</v>
      </c>
      <c r="P70" s="15" t="s">
        <v>17</v>
      </c>
      <c r="Q70" s="15" t="s">
        <v>17</v>
      </c>
      <c r="R70" s="15" t="s">
        <v>17</v>
      </c>
      <c r="S70" s="15" t="s">
        <v>17</v>
      </c>
      <c r="T70" s="15" t="s">
        <v>26</v>
      </c>
      <c r="U70" s="15" t="s">
        <v>26</v>
      </c>
      <c r="V70" s="15" t="s">
        <v>26</v>
      </c>
      <c r="W70" s="15">
        <f>SUM(W50)</f>
        <v>1</v>
      </c>
      <c r="X70" s="15" t="s">
        <v>26</v>
      </c>
      <c r="Y70" s="15" t="s">
        <v>26</v>
      </c>
      <c r="Z70" s="15" t="s">
        <v>26</v>
      </c>
      <c r="AA70" s="15" t="s">
        <v>26</v>
      </c>
      <c r="AB70" s="15" t="s">
        <v>26</v>
      </c>
      <c r="AC70" s="15" t="s">
        <v>26</v>
      </c>
      <c r="AD70" s="15">
        <f>AD66</f>
        <v>1</v>
      </c>
      <c r="AE70" s="15" t="str">
        <f>AE66</f>
        <v>–</v>
      </c>
      <c r="AF70" s="3" t="s">
        <v>49</v>
      </c>
    </row>
    <row r="71" spans="1:32" x14ac:dyDescent="0.2">
      <c r="A71" s="19" t="s">
        <v>47</v>
      </c>
      <c r="B71" s="23" t="s">
        <v>17</v>
      </c>
      <c r="C71" s="23" t="s">
        <v>17</v>
      </c>
      <c r="D71" s="23" t="s">
        <v>17</v>
      </c>
      <c r="E71" s="23" t="s">
        <v>17</v>
      </c>
      <c r="F71" s="23">
        <v>2</v>
      </c>
      <c r="G71" s="23" t="s">
        <v>17</v>
      </c>
      <c r="H71" s="23">
        <v>4</v>
      </c>
      <c r="I71" s="23">
        <v>6</v>
      </c>
      <c r="J71" s="23" t="s">
        <v>26</v>
      </c>
      <c r="K71" s="23">
        <v>1</v>
      </c>
      <c r="L71" s="23">
        <v>2</v>
      </c>
      <c r="M71" s="23">
        <v>2</v>
      </c>
      <c r="N71" s="23">
        <v>3</v>
      </c>
      <c r="O71" s="23" t="s">
        <v>26</v>
      </c>
      <c r="P71" s="23">
        <v>2</v>
      </c>
      <c r="Q71" s="23">
        <v>4</v>
      </c>
      <c r="R71" s="23">
        <v>3</v>
      </c>
      <c r="S71" s="23">
        <v>1</v>
      </c>
      <c r="T71" s="23">
        <v>3</v>
      </c>
      <c r="U71" s="23">
        <v>2</v>
      </c>
      <c r="V71" s="23">
        <v>5</v>
      </c>
      <c r="W71" s="23">
        <v>1</v>
      </c>
      <c r="X71" s="23">
        <v>1</v>
      </c>
      <c r="Y71" s="23">
        <v>4</v>
      </c>
      <c r="Z71" s="23">
        <v>3</v>
      </c>
      <c r="AA71" s="23">
        <v>6</v>
      </c>
      <c r="AB71" s="23">
        <v>8</v>
      </c>
      <c r="AC71" s="23">
        <v>3</v>
      </c>
      <c r="AD71" s="23">
        <v>8</v>
      </c>
      <c r="AE71" s="23">
        <v>5</v>
      </c>
      <c r="AF71" s="21" t="s">
        <v>54</v>
      </c>
    </row>
    <row r="72" spans="1:32" x14ac:dyDescent="0.2">
      <c r="A72" s="2" t="s">
        <v>42</v>
      </c>
      <c r="B72" s="12" t="s">
        <v>17</v>
      </c>
      <c r="C72" s="12" t="s">
        <v>17</v>
      </c>
      <c r="D72" s="12" t="s">
        <v>17</v>
      </c>
      <c r="E72" s="12" t="s">
        <v>17</v>
      </c>
      <c r="F72" s="12" t="s">
        <v>17</v>
      </c>
      <c r="G72" s="12" t="s">
        <v>17</v>
      </c>
      <c r="H72" s="12" t="s">
        <v>17</v>
      </c>
      <c r="I72" s="12" t="s">
        <v>17</v>
      </c>
      <c r="J72" s="12" t="s">
        <v>26</v>
      </c>
      <c r="K72" s="12" t="s">
        <v>17</v>
      </c>
      <c r="L72" s="12" t="s">
        <v>17</v>
      </c>
      <c r="M72" s="12" t="s">
        <v>17</v>
      </c>
      <c r="N72" s="12" t="s">
        <v>17</v>
      </c>
      <c r="O72" s="12" t="s">
        <v>26</v>
      </c>
      <c r="P72" s="12" t="s">
        <v>17</v>
      </c>
      <c r="Q72" s="12" t="s">
        <v>17</v>
      </c>
      <c r="R72" s="12" t="s">
        <v>17</v>
      </c>
      <c r="S72" s="12" t="s">
        <v>17</v>
      </c>
      <c r="T72" s="12">
        <v>2</v>
      </c>
      <c r="U72" s="12">
        <v>1</v>
      </c>
      <c r="V72" s="12">
        <v>4</v>
      </c>
      <c r="W72" s="12" t="s">
        <v>26</v>
      </c>
      <c r="X72" s="12">
        <v>1</v>
      </c>
      <c r="Y72" s="12">
        <v>1</v>
      </c>
      <c r="Z72" s="12" t="s">
        <v>26</v>
      </c>
      <c r="AA72" s="12">
        <v>1</v>
      </c>
      <c r="AB72" s="12">
        <v>2</v>
      </c>
      <c r="AC72" s="12">
        <v>1</v>
      </c>
      <c r="AD72" s="12">
        <v>5</v>
      </c>
      <c r="AE72" s="12">
        <v>4</v>
      </c>
      <c r="AF72" s="9" t="s">
        <v>52</v>
      </c>
    </row>
    <row r="73" spans="1:32" x14ac:dyDescent="0.2">
      <c r="A73" s="5" t="s">
        <v>43</v>
      </c>
      <c r="B73" s="31" t="s">
        <v>17</v>
      </c>
      <c r="C73" s="31" t="s">
        <v>17</v>
      </c>
      <c r="D73" s="31" t="s">
        <v>17</v>
      </c>
      <c r="E73" s="31" t="s">
        <v>17</v>
      </c>
      <c r="F73" s="31" t="s">
        <v>17</v>
      </c>
      <c r="G73" s="31" t="s">
        <v>17</v>
      </c>
      <c r="H73" s="31" t="s">
        <v>17</v>
      </c>
      <c r="I73" s="31" t="s">
        <v>17</v>
      </c>
      <c r="J73" s="31" t="s">
        <v>26</v>
      </c>
      <c r="K73" s="31" t="s">
        <v>17</v>
      </c>
      <c r="L73" s="31" t="s">
        <v>17</v>
      </c>
      <c r="M73" s="31" t="s">
        <v>17</v>
      </c>
      <c r="N73" s="31" t="s">
        <v>17</v>
      </c>
      <c r="O73" s="31" t="s">
        <v>26</v>
      </c>
      <c r="P73" s="31" t="s">
        <v>17</v>
      </c>
      <c r="Q73" s="31" t="s">
        <v>17</v>
      </c>
      <c r="R73" s="31" t="s">
        <v>17</v>
      </c>
      <c r="S73" s="31" t="s">
        <v>17</v>
      </c>
      <c r="T73" s="31">
        <v>1</v>
      </c>
      <c r="U73" s="31">
        <v>1</v>
      </c>
      <c r="V73" s="31">
        <v>1</v>
      </c>
      <c r="W73" s="31">
        <v>1</v>
      </c>
      <c r="X73" s="31" t="s">
        <v>26</v>
      </c>
      <c r="Y73" s="31">
        <v>3</v>
      </c>
      <c r="Z73" s="31">
        <v>3</v>
      </c>
      <c r="AA73" s="31">
        <v>5</v>
      </c>
      <c r="AB73" s="31">
        <v>6</v>
      </c>
      <c r="AC73" s="31">
        <v>2</v>
      </c>
      <c r="AD73" s="31">
        <v>3</v>
      </c>
      <c r="AE73" s="31">
        <v>1</v>
      </c>
      <c r="AF73" s="10" t="s">
        <v>53</v>
      </c>
    </row>
    <row r="74" spans="1:32" x14ac:dyDescent="0.2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</row>
    <row r="75" spans="1:32" x14ac:dyDescent="0.2">
      <c r="A75" s="2" t="s">
        <v>24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</row>
    <row r="76" spans="1:32" x14ac:dyDescent="0.2">
      <c r="A76" s="25" t="s">
        <v>25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2" x14ac:dyDescent="0.2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2" x14ac:dyDescent="0.2">
      <c r="A78" s="8" t="s">
        <v>31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</row>
    <row r="79" spans="1:32" x14ac:dyDescent="0.2">
      <c r="A79" s="27" t="s">
        <v>27</v>
      </c>
      <c r="B79" s="26"/>
      <c r="C79" s="26"/>
      <c r="D79" s="26"/>
      <c r="E79" s="26"/>
    </row>
    <row r="80" spans="1:32" x14ac:dyDescent="0.2">
      <c r="A80" s="27" t="s">
        <v>21</v>
      </c>
    </row>
    <row r="81" spans="1:31" x14ac:dyDescent="0.2">
      <c r="A81" s="27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x14ac:dyDescent="0.2">
      <c r="A82" s="27" t="s">
        <v>29</v>
      </c>
    </row>
    <row r="83" spans="1:31" x14ac:dyDescent="0.2">
      <c r="A83" s="27" t="s">
        <v>23</v>
      </c>
    </row>
    <row r="85" spans="1:31" x14ac:dyDescent="0.2">
      <c r="A85" s="29" t="s">
        <v>65</v>
      </c>
    </row>
    <row r="86" spans="1:31" x14ac:dyDescent="0.2">
      <c r="A86" s="29"/>
    </row>
    <row r="87" spans="1:31" x14ac:dyDescent="0.2">
      <c r="A87" s="27" t="s">
        <v>71</v>
      </c>
    </row>
    <row r="88" spans="1:31" x14ac:dyDescent="0.2">
      <c r="A88" s="27" t="s">
        <v>64</v>
      </c>
    </row>
    <row r="89" spans="1:31" x14ac:dyDescent="0.2">
      <c r="A89" s="29"/>
    </row>
    <row r="90" spans="1:31" x14ac:dyDescent="0.2">
      <c r="A90" s="8" t="s">
        <v>32</v>
      </c>
    </row>
    <row r="91" spans="1:31" x14ac:dyDescent="0.2">
      <c r="A91" s="30" t="s">
        <v>28</v>
      </c>
    </row>
    <row r="92" spans="1:31" x14ac:dyDescent="0.2">
      <c r="A92" s="30" t="s">
        <v>18</v>
      </c>
    </row>
    <row r="93" spans="1:31" x14ac:dyDescent="0.2">
      <c r="A93" s="30" t="s">
        <v>22</v>
      </c>
    </row>
    <row r="94" spans="1:31" x14ac:dyDescent="0.2">
      <c r="A94" s="30"/>
    </row>
    <row r="95" spans="1:31" x14ac:dyDescent="0.2">
      <c r="A95" s="30" t="s">
        <v>30</v>
      </c>
    </row>
    <row r="96" spans="1:31" x14ac:dyDescent="0.2">
      <c r="A96" s="30" t="s">
        <v>34</v>
      </c>
    </row>
    <row r="97" spans="1:1" x14ac:dyDescent="0.2">
      <c r="A97" s="25"/>
    </row>
    <row r="98" spans="1:1" x14ac:dyDescent="0.2">
      <c r="A98" s="30" t="s">
        <v>68</v>
      </c>
    </row>
    <row r="99" spans="1:1" x14ac:dyDescent="0.2">
      <c r="A99" s="30"/>
    </row>
    <row r="100" spans="1:1" x14ac:dyDescent="0.2">
      <c r="A100" s="30" t="s">
        <v>67</v>
      </c>
    </row>
    <row r="101" spans="1:1" x14ac:dyDescent="0.2">
      <c r="A101" s="30" t="s">
        <v>66</v>
      </c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5E869-8655-4F1F-A311-C3684C68A1AB}">
  <dimension ref="A1:I63"/>
  <sheetViews>
    <sheetView workbookViewId="0">
      <selection sqref="A1:D1"/>
    </sheetView>
  </sheetViews>
  <sheetFormatPr defaultRowHeight="12.75" x14ac:dyDescent="0.2"/>
  <cols>
    <col min="1" max="1" width="9.140625" style="38" customWidth="1"/>
    <col min="2" max="2" width="16.7109375" style="38" customWidth="1"/>
    <col min="3" max="3" width="3.7109375" style="38" customWidth="1"/>
    <col min="4" max="16384" width="9.140625" style="38"/>
  </cols>
  <sheetData>
    <row r="1" spans="1:4" x14ac:dyDescent="0.2">
      <c r="A1" s="37" t="s">
        <v>72</v>
      </c>
      <c r="B1" s="37"/>
      <c r="C1" s="37"/>
      <c r="D1" s="37"/>
    </row>
    <row r="2" spans="1:4" x14ac:dyDescent="0.2">
      <c r="A2" s="39" t="s">
        <v>73</v>
      </c>
      <c r="B2" s="39"/>
      <c r="C2" s="39"/>
      <c r="D2" s="39"/>
    </row>
    <row r="3" spans="1:4" ht="3.75" customHeight="1" x14ac:dyDescent="0.2">
      <c r="A3" s="40"/>
      <c r="B3" s="40"/>
      <c r="C3" s="40"/>
      <c r="D3" s="40"/>
    </row>
    <row r="4" spans="1:4" ht="27" customHeight="1" x14ac:dyDescent="0.2">
      <c r="A4" s="41" t="s">
        <v>74</v>
      </c>
      <c r="B4" s="41" t="s">
        <v>75</v>
      </c>
      <c r="C4" s="40"/>
      <c r="D4" s="40"/>
    </row>
    <row r="5" spans="1:4" x14ac:dyDescent="0.2">
      <c r="A5" s="42">
        <v>1936</v>
      </c>
      <c r="B5" s="40">
        <v>93</v>
      </c>
    </row>
    <row r="6" spans="1:4" x14ac:dyDescent="0.2">
      <c r="A6" s="42">
        <v>1937</v>
      </c>
      <c r="B6" s="40">
        <v>95</v>
      </c>
    </row>
    <row r="7" spans="1:4" x14ac:dyDescent="0.2">
      <c r="A7" s="42">
        <v>1938</v>
      </c>
      <c r="B7" s="40">
        <v>93</v>
      </c>
    </row>
    <row r="8" spans="1:4" x14ac:dyDescent="0.2">
      <c r="A8" s="42">
        <v>1939</v>
      </c>
      <c r="B8" s="40">
        <v>126</v>
      </c>
    </row>
    <row r="9" spans="1:4" x14ac:dyDescent="0.2">
      <c r="A9" s="42">
        <v>1940</v>
      </c>
      <c r="B9" s="40">
        <v>87</v>
      </c>
    </row>
    <row r="10" spans="1:4" x14ac:dyDescent="0.2">
      <c r="A10" s="42">
        <v>1941</v>
      </c>
      <c r="B10" s="40">
        <v>92</v>
      </c>
    </row>
    <row r="11" spans="1:4" x14ac:dyDescent="0.2">
      <c r="A11" s="42">
        <v>1942</v>
      </c>
      <c r="B11" s="40">
        <v>152</v>
      </c>
    </row>
    <row r="12" spans="1:4" x14ac:dyDescent="0.2">
      <c r="A12" s="42">
        <v>1943</v>
      </c>
      <c r="B12" s="40">
        <v>101</v>
      </c>
    </row>
    <row r="13" spans="1:4" x14ac:dyDescent="0.2">
      <c r="A13" s="42">
        <v>1944</v>
      </c>
      <c r="B13" s="40">
        <v>96</v>
      </c>
    </row>
    <row r="14" spans="1:4" x14ac:dyDescent="0.2">
      <c r="A14" s="42">
        <v>1945</v>
      </c>
      <c r="B14" s="40">
        <v>120</v>
      </c>
    </row>
    <row r="15" spans="1:4" x14ac:dyDescent="0.2">
      <c r="A15" s="42">
        <v>1946</v>
      </c>
      <c r="B15" s="40">
        <v>124</v>
      </c>
    </row>
    <row r="16" spans="1:4" x14ac:dyDescent="0.2">
      <c r="A16" s="42">
        <v>1947</v>
      </c>
      <c r="B16" s="40">
        <v>153</v>
      </c>
    </row>
    <row r="17" spans="1:3" x14ac:dyDescent="0.2">
      <c r="A17" s="42">
        <v>1948</v>
      </c>
      <c r="B17" s="40">
        <v>118</v>
      </c>
    </row>
    <row r="18" spans="1:3" x14ac:dyDescent="0.2">
      <c r="A18" s="42">
        <v>1949</v>
      </c>
      <c r="B18" s="40">
        <v>105</v>
      </c>
    </row>
    <row r="19" spans="1:3" x14ac:dyDescent="0.2">
      <c r="A19" s="42">
        <v>1950</v>
      </c>
      <c r="B19" s="40">
        <v>131</v>
      </c>
    </row>
    <row r="20" spans="1:3" x14ac:dyDescent="0.2">
      <c r="A20" s="42">
        <v>1951</v>
      </c>
      <c r="B20" s="40">
        <v>128</v>
      </c>
    </row>
    <row r="21" spans="1:3" x14ac:dyDescent="0.2">
      <c r="A21" s="42">
        <v>1952</v>
      </c>
      <c r="B21" s="40">
        <v>130</v>
      </c>
    </row>
    <row r="22" spans="1:3" x14ac:dyDescent="0.2">
      <c r="A22" s="42">
        <v>1953</v>
      </c>
      <c r="B22" s="40">
        <v>145</v>
      </c>
    </row>
    <row r="23" spans="1:3" x14ac:dyDescent="0.2">
      <c r="A23" s="42">
        <v>1954</v>
      </c>
      <c r="B23" s="40">
        <v>145</v>
      </c>
    </row>
    <row r="24" spans="1:3" x14ac:dyDescent="0.2">
      <c r="A24" s="42">
        <v>1955</v>
      </c>
      <c r="B24" s="40">
        <v>118</v>
      </c>
    </row>
    <row r="25" spans="1:3" x14ac:dyDescent="0.2">
      <c r="A25" s="42">
        <v>1956</v>
      </c>
      <c r="B25" s="40">
        <v>174</v>
      </c>
    </row>
    <row r="26" spans="1:3" x14ac:dyDescent="0.2">
      <c r="A26" s="42">
        <v>1957</v>
      </c>
      <c r="B26" s="40">
        <v>135</v>
      </c>
    </row>
    <row r="27" spans="1:3" x14ac:dyDescent="0.2">
      <c r="A27" s="42">
        <v>1958</v>
      </c>
      <c r="B27" s="40">
        <v>119</v>
      </c>
    </row>
    <row r="28" spans="1:3" x14ac:dyDescent="0.2">
      <c r="A28" s="42">
        <v>1959</v>
      </c>
      <c r="B28" s="40">
        <v>111</v>
      </c>
    </row>
    <row r="29" spans="1:3" x14ac:dyDescent="0.2">
      <c r="A29" s="42">
        <v>1960</v>
      </c>
      <c r="B29" s="40">
        <v>72</v>
      </c>
    </row>
    <row r="30" spans="1:3" ht="14.25" x14ac:dyDescent="0.2">
      <c r="A30" s="42">
        <v>1961</v>
      </c>
      <c r="B30" s="43">
        <v>87</v>
      </c>
      <c r="C30" s="44">
        <v>1</v>
      </c>
    </row>
    <row r="31" spans="1:3" x14ac:dyDescent="0.2">
      <c r="A31" s="42">
        <v>1962</v>
      </c>
      <c r="B31" s="40">
        <v>83</v>
      </c>
    </row>
    <row r="32" spans="1:3" x14ac:dyDescent="0.2">
      <c r="A32" s="42">
        <v>1963</v>
      </c>
      <c r="B32" s="40">
        <v>89</v>
      </c>
    </row>
    <row r="33" spans="1:2" x14ac:dyDescent="0.2">
      <c r="A33" s="42">
        <v>1964</v>
      </c>
      <c r="B33" s="40">
        <v>83</v>
      </c>
    </row>
    <row r="34" spans="1:2" x14ac:dyDescent="0.2">
      <c r="A34" s="42">
        <v>1965</v>
      </c>
      <c r="B34" s="40">
        <v>73</v>
      </c>
    </row>
    <row r="35" spans="1:2" x14ac:dyDescent="0.2">
      <c r="A35" s="42">
        <v>1966</v>
      </c>
      <c r="B35" s="40">
        <v>78</v>
      </c>
    </row>
    <row r="36" spans="1:2" x14ac:dyDescent="0.2">
      <c r="A36" s="42">
        <v>1967</v>
      </c>
      <c r="B36" s="40">
        <v>63</v>
      </c>
    </row>
    <row r="37" spans="1:2" x14ac:dyDescent="0.2">
      <c r="A37" s="42">
        <v>1968</v>
      </c>
      <c r="B37" s="40">
        <v>60</v>
      </c>
    </row>
    <row r="38" spans="1:2" x14ac:dyDescent="0.2">
      <c r="A38" s="42">
        <v>1969</v>
      </c>
      <c r="B38" s="40">
        <v>48</v>
      </c>
    </row>
    <row r="39" spans="1:2" x14ac:dyDescent="0.2">
      <c r="A39" s="42">
        <v>1970</v>
      </c>
      <c r="B39" s="40">
        <v>52</v>
      </c>
    </row>
    <row r="40" spans="1:2" x14ac:dyDescent="0.2">
      <c r="A40" s="42">
        <v>1971</v>
      </c>
      <c r="B40" s="40">
        <v>47</v>
      </c>
    </row>
    <row r="41" spans="1:2" x14ac:dyDescent="0.2">
      <c r="A41" s="42">
        <v>1972</v>
      </c>
      <c r="B41" s="40">
        <v>70</v>
      </c>
    </row>
    <row r="42" spans="1:2" x14ac:dyDescent="0.2">
      <c r="A42" s="42">
        <v>1973</v>
      </c>
      <c r="B42" s="40">
        <v>49</v>
      </c>
    </row>
    <row r="43" spans="1:2" x14ac:dyDescent="0.2">
      <c r="A43" s="42">
        <v>1974</v>
      </c>
      <c r="B43" s="40">
        <v>54</v>
      </c>
    </row>
    <row r="44" spans="1:2" x14ac:dyDescent="0.2">
      <c r="A44" s="42">
        <v>1975</v>
      </c>
      <c r="B44" s="40">
        <v>65</v>
      </c>
    </row>
    <row r="45" spans="1:2" x14ac:dyDescent="0.2">
      <c r="A45" s="42">
        <v>1976</v>
      </c>
      <c r="B45" s="40">
        <v>57</v>
      </c>
    </row>
    <row r="46" spans="1:2" x14ac:dyDescent="0.2">
      <c r="A46" s="42">
        <v>1977</v>
      </c>
      <c r="B46" s="40">
        <v>52</v>
      </c>
    </row>
    <row r="47" spans="1:2" x14ac:dyDescent="0.2">
      <c r="A47" s="42">
        <v>1978</v>
      </c>
      <c r="B47" s="40">
        <v>69</v>
      </c>
    </row>
    <row r="48" spans="1:2" x14ac:dyDescent="0.2">
      <c r="A48" s="42">
        <v>1979</v>
      </c>
      <c r="B48" s="40">
        <v>48</v>
      </c>
    </row>
    <row r="49" spans="1:9" x14ac:dyDescent="0.2">
      <c r="A49" s="42">
        <v>1980</v>
      </c>
      <c r="B49" s="40">
        <v>69</v>
      </c>
    </row>
    <row r="50" spans="1:9" x14ac:dyDescent="0.2">
      <c r="A50" s="42">
        <v>1981</v>
      </c>
      <c r="B50" s="40">
        <v>41</v>
      </c>
    </row>
    <row r="51" spans="1:9" x14ac:dyDescent="0.2">
      <c r="A51" s="42">
        <v>1982</v>
      </c>
      <c r="B51" s="40">
        <v>33</v>
      </c>
    </row>
    <row r="52" spans="1:9" x14ac:dyDescent="0.2">
      <c r="A52" s="42">
        <v>1983</v>
      </c>
      <c r="B52" s="40">
        <v>41</v>
      </c>
    </row>
    <row r="53" spans="1:9" x14ac:dyDescent="0.2">
      <c r="A53" s="42">
        <v>1984</v>
      </c>
      <c r="B53" s="40">
        <v>59</v>
      </c>
    </row>
    <row r="54" spans="1:9" x14ac:dyDescent="0.2">
      <c r="A54" s="42">
        <v>1985</v>
      </c>
      <c r="B54" s="40">
        <v>44</v>
      </c>
    </row>
    <row r="55" spans="1:9" x14ac:dyDescent="0.2">
      <c r="A55" s="42">
        <v>1986</v>
      </c>
      <c r="B55" s="40">
        <v>47</v>
      </c>
    </row>
    <row r="56" spans="1:9" x14ac:dyDescent="0.2">
      <c r="A56" s="42">
        <v>1987</v>
      </c>
      <c r="B56" s="40">
        <v>53</v>
      </c>
    </row>
    <row r="57" spans="1:9" x14ac:dyDescent="0.2">
      <c r="A57" s="42">
        <v>1988</v>
      </c>
      <c r="B57" s="40">
        <v>26</v>
      </c>
    </row>
    <row r="58" spans="1:9" x14ac:dyDescent="0.2">
      <c r="A58" s="42">
        <v>1989</v>
      </c>
      <c r="B58" s="40">
        <v>38</v>
      </c>
    </row>
    <row r="59" spans="1:9" x14ac:dyDescent="0.2">
      <c r="A59" s="45">
        <v>1990</v>
      </c>
      <c r="B59" s="46">
        <v>20</v>
      </c>
    </row>
    <row r="60" spans="1:9" ht="28.5" customHeight="1" x14ac:dyDescent="0.2">
      <c r="A60" s="47" t="s">
        <v>76</v>
      </c>
      <c r="B60" s="47"/>
      <c r="C60" s="47"/>
      <c r="D60" s="47"/>
      <c r="E60" s="47"/>
      <c r="F60" s="47"/>
      <c r="G60" s="47"/>
      <c r="H60" s="47"/>
      <c r="I60" s="47"/>
    </row>
    <row r="61" spans="1:9" ht="28.5" customHeight="1" x14ac:dyDescent="0.2">
      <c r="A61" s="48" t="s">
        <v>77</v>
      </c>
      <c r="B61" s="48"/>
      <c r="C61" s="48"/>
      <c r="D61" s="48"/>
      <c r="E61" s="48"/>
      <c r="F61" s="48"/>
      <c r="G61" s="48"/>
      <c r="H61" s="48"/>
      <c r="I61" s="48"/>
    </row>
    <row r="62" spans="1:9" x14ac:dyDescent="0.2">
      <c r="A62" s="40" t="s">
        <v>78</v>
      </c>
      <c r="B62" s="40"/>
      <c r="C62" s="40"/>
      <c r="D62" s="40"/>
      <c r="E62" s="40"/>
      <c r="F62" s="40"/>
      <c r="G62" s="40"/>
      <c r="H62" s="40"/>
      <c r="I62" s="40"/>
    </row>
    <row r="63" spans="1:9" x14ac:dyDescent="0.2">
      <c r="A63" s="40" t="s">
        <v>79</v>
      </c>
      <c r="B63" s="40"/>
      <c r="C63" s="40"/>
      <c r="D63" s="40"/>
      <c r="E63" s="40"/>
      <c r="F63" s="40"/>
      <c r="G63" s="40"/>
      <c r="H63" s="40"/>
      <c r="I63" s="40"/>
    </row>
  </sheetData>
  <mergeCells count="4">
    <mergeCell ref="A1:D1"/>
    <mergeCell ref="A2:D2"/>
    <mergeCell ref="A60:I60"/>
    <mergeCell ref="A61:I6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Olyckshändelser</vt:lpstr>
      <vt:lpstr>Avlidna 1936–1990</vt:lpstr>
    </vt:vector>
  </TitlesOfParts>
  <Company>SIKA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Olyckshändelser vid järnvägstrafik  Operating accidents by railways</dc:title>
  <dc:creator>Niklas Kristiansson</dc:creator>
  <dc:description>Olyckshändelser vid järnvägstrafik Operating accidents by railways _x000d_
Källa: SIKA/SJ_x000d_
Source: SIKA/Swedish State Railways</dc:description>
  <cp:lastModifiedBy>Fredrik Lindberg</cp:lastModifiedBy>
  <cp:lastPrinted>2004-12-06T14:17:26Z</cp:lastPrinted>
  <dcterms:created xsi:type="dcterms:W3CDTF">2000-09-05T12:41:00Z</dcterms:created>
  <dcterms:modified xsi:type="dcterms:W3CDTF">2021-06-02T08:46:56Z</dcterms:modified>
</cp:coreProperties>
</file>